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600" yWindow="0" windowWidth="25600" windowHeight="16060" tabRatio="500" activeTab="2"/>
  </bookViews>
  <sheets>
    <sheet name="Accounts" sheetId="2" r:id="rId1"/>
    <sheet name="IncExp" sheetId="3" r:id="rId2"/>
    <sheet name="Totals" sheetId="5" r:id="rId3"/>
    <sheet name="Sheet1" sheetId="1" r:id="rId4"/>
  </sheets>
  <externalReferences>
    <externalReference r:id="rId5"/>
  </externalReferences>
  <definedNames>
    <definedName name="_xlnm.Print_Area" localSheetId="0">Accounts!$A$1:$N$37</definedName>
    <definedName name="_xlnm.Print_Area" localSheetId="1">IncExp!$Q$1:$AB$32</definedName>
    <definedName name="_xlnm.Print_Area" localSheetId="2">Totals!$A$1:$I$33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G2" i="5"/>
  <c r="G3" i="5"/>
  <c r="G4" i="5"/>
  <c r="G5" i="5"/>
  <c r="G6" i="5"/>
  <c r="G7" i="5"/>
  <c r="G8" i="5"/>
  <c r="G9" i="5"/>
  <c r="G10" i="5"/>
  <c r="G11" i="5"/>
  <c r="G12" i="5"/>
  <c r="G13" i="5"/>
  <c r="G14" i="5"/>
  <c r="F2" i="5"/>
  <c r="F3" i="5"/>
  <c r="F4" i="5"/>
  <c r="F5" i="5"/>
  <c r="F6" i="5"/>
  <c r="F7" i="5"/>
  <c r="F8" i="5"/>
  <c r="F9" i="5"/>
  <c r="F10" i="5"/>
  <c r="F11" i="5"/>
  <c r="F12" i="5"/>
  <c r="F13" i="5"/>
  <c r="F14" i="5"/>
  <c r="E2" i="5"/>
  <c r="E3" i="5"/>
  <c r="E4" i="5"/>
  <c r="E5" i="5"/>
  <c r="E6" i="5"/>
  <c r="E7" i="5"/>
  <c r="E8" i="5"/>
  <c r="E9" i="5"/>
  <c r="E10" i="5"/>
  <c r="E11" i="5"/>
  <c r="E12" i="5"/>
  <c r="E13" i="5"/>
  <c r="E14" i="5"/>
  <c r="D2" i="5"/>
  <c r="D3" i="5"/>
  <c r="D4" i="5"/>
  <c r="D5" i="5"/>
  <c r="D6" i="5"/>
  <c r="D7" i="5"/>
  <c r="D8" i="5"/>
  <c r="D9" i="5"/>
  <c r="D10" i="5"/>
  <c r="D11" i="5"/>
  <c r="D12" i="5"/>
  <c r="D13" i="5"/>
  <c r="D14" i="5"/>
  <c r="C14" i="5"/>
  <c r="B14" i="5"/>
  <c r="U27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V3" i="3"/>
  <c r="V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C19" i="3"/>
  <c r="D5" i="3"/>
  <c r="D6" i="3"/>
  <c r="D7" i="3"/>
  <c r="D8" i="3"/>
  <c r="D9" i="3"/>
  <c r="D10" i="3"/>
  <c r="D11" i="3"/>
  <c r="D12" i="3"/>
  <c r="D13" i="3"/>
  <c r="D14" i="3"/>
  <c r="D15" i="3"/>
  <c r="D16" i="3"/>
  <c r="C22" i="3"/>
  <c r="C21" i="3"/>
  <c r="N5" i="3"/>
  <c r="N6" i="3"/>
  <c r="N7" i="3"/>
  <c r="N8" i="3"/>
  <c r="N9" i="3"/>
  <c r="N10" i="3"/>
  <c r="N11" i="3"/>
  <c r="N12" i="3"/>
  <c r="N13" i="3"/>
  <c r="N14" i="3"/>
  <c r="D3" i="3"/>
  <c r="D4" i="3"/>
  <c r="I3" i="3"/>
  <c r="I4" i="3"/>
  <c r="I5" i="3"/>
  <c r="I6" i="3"/>
  <c r="I7" i="3"/>
  <c r="I8" i="3"/>
  <c r="I9" i="3"/>
  <c r="C20" i="3"/>
  <c r="N3" i="3"/>
  <c r="N4" i="3"/>
  <c r="C24" i="3"/>
  <c r="H22" i="2"/>
  <c r="I10" i="2"/>
  <c r="I11" i="2"/>
  <c r="I12" i="2"/>
  <c r="I13" i="2"/>
  <c r="I14" i="2"/>
  <c r="I15" i="2"/>
  <c r="I16" i="2"/>
  <c r="I17" i="2"/>
  <c r="I18" i="2"/>
  <c r="I19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H23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H26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3" i="2"/>
  <c r="N2" i="2"/>
  <c r="I4" i="2"/>
  <c r="I5" i="2"/>
  <c r="I6" i="2"/>
  <c r="I7" i="2"/>
  <c r="I8" i="2"/>
  <c r="I9" i="2"/>
  <c r="I3" i="2"/>
  <c r="I2" i="2"/>
  <c r="D12" i="2"/>
  <c r="D13" i="2"/>
  <c r="D14" i="2"/>
  <c r="D15" i="2"/>
  <c r="D16" i="2"/>
  <c r="D17" i="2"/>
  <c r="D11" i="2"/>
  <c r="D4" i="2"/>
  <c r="D5" i="2"/>
  <c r="D6" i="2"/>
  <c r="D7" i="2"/>
  <c r="D8" i="2"/>
  <c r="D9" i="2"/>
  <c r="D10" i="2"/>
  <c r="D2" i="2"/>
  <c r="D3" i="2"/>
</calcChain>
</file>

<file path=xl/sharedStrings.xml><?xml version="1.0" encoding="utf-8"?>
<sst xmlns="http://schemas.openxmlformats.org/spreadsheetml/2006/main" count="315" uniqueCount="62">
  <si>
    <t>Date</t>
  </si>
  <si>
    <t>Income Source</t>
  </si>
  <si>
    <t>Amount</t>
  </si>
  <si>
    <t>Total</t>
  </si>
  <si>
    <t>Food</t>
  </si>
  <si>
    <t>Miscellaneous</t>
  </si>
  <si>
    <t>Brought Forward</t>
  </si>
  <si>
    <t>Donorbox</t>
  </si>
  <si>
    <t>Donations</t>
  </si>
  <si>
    <t>Paypal</t>
  </si>
  <si>
    <t>Insurance</t>
  </si>
  <si>
    <t>Cashback</t>
  </si>
  <si>
    <t>Donation</t>
  </si>
  <si>
    <t>Cash Advance</t>
  </si>
  <si>
    <t>Balance</t>
  </si>
  <si>
    <t>Total Spend</t>
  </si>
  <si>
    <t>In Bank</t>
  </si>
  <si>
    <t>21-22</t>
  </si>
  <si>
    <t>Apr 22</t>
  </si>
  <si>
    <t>May 22</t>
  </si>
  <si>
    <t>June 22</t>
  </si>
  <si>
    <t>July 22</t>
  </si>
  <si>
    <t>Aug 22</t>
  </si>
  <si>
    <t>Sept 22</t>
  </si>
  <si>
    <t>Oct 22</t>
  </si>
  <si>
    <t>Nov 22</t>
  </si>
  <si>
    <t>Refund</t>
  </si>
  <si>
    <t>Dec 22</t>
  </si>
  <si>
    <t>Jan 23</t>
  </si>
  <si>
    <t>Feb 23</t>
  </si>
  <si>
    <t>Mar 23</t>
  </si>
  <si>
    <t>Co-op Cards</t>
  </si>
  <si>
    <t>Jun 22</t>
  </si>
  <si>
    <t>Co-op Vouchers</t>
  </si>
  <si>
    <t>As of 31/3/23</t>
  </si>
  <si>
    <t>WHFP (Advert)</t>
  </si>
  <si>
    <t>Keter Box</t>
  </si>
  <si>
    <t>Training Course</t>
  </si>
  <si>
    <t>Travel</t>
  </si>
  <si>
    <t>Bank Charges</t>
  </si>
  <si>
    <t>Meeting (Broadford)</t>
  </si>
  <si>
    <t>Amazon (Christmas)</t>
  </si>
  <si>
    <t>Christmas Van</t>
  </si>
  <si>
    <t>Total Income</t>
  </si>
  <si>
    <t>Community Foodbank - Skye and Lochalsh Income 2022-2023</t>
  </si>
  <si>
    <t>Jul 22</t>
  </si>
  <si>
    <t xml:space="preserve">Cashback </t>
  </si>
  <si>
    <t>Community Foodbank - Skye and Lochalsh Expenditure 2022-2023</t>
  </si>
  <si>
    <t>Total bags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</si>
  <si>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</si>
  <si>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</si>
  <si>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</si>
  <si>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</si>
  <si>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</si>
  <si>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</si>
  <si>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</si>
  <si>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</si>
  <si>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</si>
  <si>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</si>
  <si>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</si>
  <si>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</si>
  <si>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Foodbank Bags given 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</si>
</sst>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.00;[Red]&quot;£&quot;#,##0.00"/>
  </numFmts>
  <fonts count="12" x14ac:knownFonts="1">
    <font>
      <sz val="10"/>
      <color theme="1"/>
      <name val="Comic Sans MS"/>
      <family val="2"/>
    </font>
    <font>
      <sz val="10"/>
      <color theme="1"/>
      <name val="Comic Sans MS"/>
      <family val="2"/>
    </font>
    <font>
      <sz val="10"/>
      <color rgb="FFFF0000"/>
      <name val="Comic Sans MS"/>
      <family val="2"/>
    </font>
    <font>
      <sz val="10"/>
      <name val="Arial"/>
    </font>
    <font>
      <sz val="10"/>
      <name val="Comic Sans MS"/>
    </font>
    <font>
      <sz val="11"/>
      <color theme="1"/>
      <name val="Calibri"/>
      <family val="2"/>
      <scheme val="minor"/>
    </font>
    <font>
      <u/>
      <sz val="10"/>
      <color theme="10"/>
      <name val="Comic Sans MS"/>
      <family val="2"/>
    </font>
    <font>
      <u/>
      <sz val="10"/>
      <color theme="11"/>
      <name val="Comic Sans MS"/>
      <family val="2"/>
    </font>
    <font>
      <sz val="8"/>
      <name val="Comic Sans MS"/>
      <family val="2"/>
    </font>
    <font>
      <sz val="10"/>
      <color rgb="FF0000FF"/>
      <name val="Comic Sans MS"/>
    </font>
    <font>
      <sz val="12"/>
      <color rgb="FF000090"/>
      <name val="Comic Sans MS"/>
    </font>
    <font>
      <sz val="10"/>
      <color rgb="FF000090"/>
      <name val="Comic Sans M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4" fillId="0" borderId="0" xfId="1" applyFont="1"/>
    <xf numFmtId="49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4" fontId="4" fillId="0" borderId="0" xfId="1" applyNumberFormat="1" applyFont="1"/>
    <xf numFmtId="164" fontId="4" fillId="0" borderId="1" xfId="1" applyNumberFormat="1" applyFont="1" applyBorder="1" applyAlignment="1">
      <alignment horizontal="left"/>
    </xf>
    <xf numFmtId="14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5" fontId="4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164" fontId="4" fillId="0" borderId="0" xfId="1" applyNumberFormat="1" applyFont="1" applyBorder="1" applyAlignment="1">
      <alignment horizontal="center"/>
    </xf>
    <xf numFmtId="14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>
      <alignment horizont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15" fontId="4" fillId="0" borderId="0" xfId="1" applyNumberFormat="1" applyFont="1" applyAlignment="1">
      <alignment horizontal="left"/>
    </xf>
    <xf numFmtId="0" fontId="9" fillId="0" borderId="0" xfId="1" applyFont="1"/>
    <xf numFmtId="164" fontId="9" fillId="0" borderId="0" xfId="1" applyNumberFormat="1" applyFont="1" applyAlignment="1">
      <alignment horizontal="center"/>
    </xf>
    <xf numFmtId="0" fontId="10" fillId="0" borderId="0" xfId="1" applyFont="1"/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0" fontId="4" fillId="0" borderId="0" xfId="1" applyFont="1" applyBorder="1" applyAlignment="1">
      <alignment horizontal="left"/>
    </xf>
    <xf numFmtId="14" fontId="11" fillId="0" borderId="0" xfId="1" applyNumberFormat="1" applyFont="1" applyBorder="1" applyAlignment="1">
      <alignment horizontal="center"/>
    </xf>
    <xf numFmtId="0" fontId="11" fillId="0" borderId="0" xfId="1" applyFont="1" applyBorder="1"/>
    <xf numFmtId="164" fontId="11" fillId="0" borderId="0" xfId="1" applyNumberFormat="1" applyFont="1" applyBorder="1" applyAlignment="1">
      <alignment horizontal="center"/>
    </xf>
    <xf numFmtId="164" fontId="4" fillId="0" borderId="0" xfId="1" applyNumberFormat="1" applyFont="1" applyBorder="1"/>
    <xf numFmtId="164" fontId="4" fillId="0" borderId="0" xfId="1" applyNumberFormat="1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0" xfId="2" applyFont="1"/>
    <xf numFmtId="0" fontId="2" fillId="0" borderId="1" xfId="2" applyFont="1" applyBorder="1"/>
    <xf numFmtId="0" fontId="9" fillId="0" borderId="1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applyFont="1" applyBorder="1"/>
    <xf numFmtId="0" fontId="2" fillId="0" borderId="0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0" fillId="0" borderId="0" xfId="2" applyFont="1" applyBorder="1"/>
    <xf numFmtId="0" fontId="4" fillId="0" borderId="0" xfId="2" applyFont="1" applyAlignment="1">
      <alignment horizontal="center"/>
    </xf>
  </cellXfs>
  <cellStyles count="5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Normal" xfId="0" builtinId="0"/>
    <cellStyle name="Normal 2" xfId="1"/>
    <cellStyle name="Normal 2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012668842816975"/>
                  <c:y val="0.04790718868474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2016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0.0095476890092232"/>
                  <c:y val="0.03811679790026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2017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2018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2019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2020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2021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2022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7"/>
              <c:layout>
                <c:manualLayout>
                  <c:x val="0.0205558047640547"/>
                  <c:y val="0.08686752697579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2023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1"/>
          </c:dLbls>
          <c:val>
            <c:numRef>
              <c:f>Totals!$B$14:$I$14</c:f>
              <c:numCache>
                <c:formatCode>General</c:formatCode>
                <c:ptCount val="8"/>
                <c:pt idx="0">
                  <c:v>383.0</c:v>
                </c:pt>
                <c:pt idx="1">
                  <c:v>358.0</c:v>
                </c:pt>
                <c:pt idx="2">
                  <c:v>723.0</c:v>
                </c:pt>
                <c:pt idx="3">
                  <c:v>1076.0</c:v>
                </c:pt>
                <c:pt idx="4">
                  <c:v>3406.0</c:v>
                </c:pt>
                <c:pt idx="5">
                  <c:v>2766.0</c:v>
                </c:pt>
                <c:pt idx="6">
                  <c:v>2890.0</c:v>
                </c:pt>
                <c:pt idx="7">
                  <c:v>596.0</c:v>
                </c:pt>
              </c:numCache>
            </c:numRef>
          </c:val>
        </c:ser>
        <c:dLbls>
          <c:showLegendKey val="0"/>
          <c:showVal val="0"/>
          <c:showCatName val="0"/>
          <c:showSerName val="1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567266</xdr:colOff>
      <xdr:row>16</xdr:row>
      <xdr:rowOff>84667</xdr:rowOff>
    </xdr:from>
    <xdr:to>
      <xdr:col>6</xdr:col>
      <xdr:colOff>575733</xdr:colOff>
      <xdr:row>30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odbank/Community%20Foodbank%20Bag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"/>
      <sheetName val="2019"/>
      <sheetName val="2020"/>
      <sheetName val="2021"/>
      <sheetName val="2022"/>
      <sheetName val="2023"/>
      <sheetName val="2019 (2)"/>
      <sheetName val="2019 (3)"/>
      <sheetName val="2019 (4)"/>
      <sheetName val="2019 (5)"/>
      <sheetName val="Report"/>
      <sheetName val="Totals"/>
      <sheetName val="Sheet1"/>
      <sheetName val="Young Carers"/>
    </sheetNames>
    <sheetDataSet>
      <sheetData sheetId="0">
        <row r="20">
          <cell r="B20">
            <v>92</v>
          </cell>
          <cell r="C20">
            <v>50</v>
          </cell>
          <cell r="D20">
            <v>21</v>
          </cell>
          <cell r="E20">
            <v>33</v>
          </cell>
          <cell r="F20">
            <v>61</v>
          </cell>
          <cell r="G20">
            <v>48</v>
          </cell>
          <cell r="H20">
            <v>44</v>
          </cell>
          <cell r="I20">
            <v>71</v>
          </cell>
          <cell r="J20">
            <v>63</v>
          </cell>
          <cell r="K20">
            <v>62</v>
          </cell>
          <cell r="L20">
            <v>38</v>
          </cell>
          <cell r="M20">
            <v>140</v>
          </cell>
        </row>
      </sheetData>
      <sheetData sheetId="1">
        <row r="20">
          <cell r="B20">
            <v>67</v>
          </cell>
          <cell r="C20">
            <v>98</v>
          </cell>
          <cell r="D20">
            <v>71</v>
          </cell>
          <cell r="E20">
            <v>66</v>
          </cell>
          <cell r="F20">
            <v>47</v>
          </cell>
          <cell r="G20">
            <v>67</v>
          </cell>
          <cell r="H20">
            <v>40</v>
          </cell>
          <cell r="I20">
            <v>48</v>
          </cell>
          <cell r="J20">
            <v>107</v>
          </cell>
          <cell r="K20">
            <v>117</v>
          </cell>
          <cell r="L20">
            <v>103</v>
          </cell>
          <cell r="M20">
            <v>245</v>
          </cell>
        </row>
      </sheetData>
      <sheetData sheetId="2">
        <row r="33">
          <cell r="B33">
            <v>179</v>
          </cell>
          <cell r="C33">
            <v>117</v>
          </cell>
          <cell r="D33">
            <v>335</v>
          </cell>
          <cell r="E33">
            <v>273</v>
          </cell>
          <cell r="F33">
            <v>290</v>
          </cell>
          <cell r="G33">
            <v>284</v>
          </cell>
          <cell r="H33">
            <v>224</v>
          </cell>
          <cell r="I33">
            <v>268</v>
          </cell>
          <cell r="J33">
            <v>285</v>
          </cell>
          <cell r="K33">
            <v>289</v>
          </cell>
          <cell r="L33">
            <v>315</v>
          </cell>
          <cell r="M33">
            <v>547</v>
          </cell>
        </row>
      </sheetData>
      <sheetData sheetId="3">
        <row r="38">
          <cell r="B38">
            <v>340</v>
          </cell>
          <cell r="C38">
            <v>323</v>
          </cell>
          <cell r="D38">
            <v>285</v>
          </cell>
          <cell r="E38">
            <v>156</v>
          </cell>
          <cell r="F38">
            <v>104</v>
          </cell>
          <cell r="G38">
            <v>162</v>
          </cell>
          <cell r="H38">
            <v>161</v>
          </cell>
          <cell r="I38">
            <v>96</v>
          </cell>
          <cell r="J38">
            <v>169</v>
          </cell>
          <cell r="K38">
            <v>193</v>
          </cell>
          <cell r="L38">
            <v>237</v>
          </cell>
          <cell r="M38">
            <v>540</v>
          </cell>
        </row>
      </sheetData>
      <sheetData sheetId="4">
        <row r="25">
          <cell r="B25">
            <v>215</v>
          </cell>
          <cell r="C25">
            <v>205</v>
          </cell>
          <cell r="D25">
            <v>275</v>
          </cell>
          <cell r="E25">
            <v>363</v>
          </cell>
          <cell r="F25">
            <v>303</v>
          </cell>
          <cell r="G25">
            <v>214</v>
          </cell>
          <cell r="H25">
            <v>162</v>
          </cell>
          <cell r="I25">
            <v>148</v>
          </cell>
          <cell r="J25">
            <v>169</v>
          </cell>
          <cell r="K25">
            <v>169</v>
          </cell>
          <cell r="L25">
            <v>263</v>
          </cell>
          <cell r="M25">
            <v>404</v>
          </cell>
        </row>
      </sheetData>
      <sheetData sheetId="5">
        <row r="2">
          <cell r="Q2">
            <v>28</v>
          </cell>
        </row>
        <row r="28">
          <cell r="B28">
            <v>166</v>
          </cell>
          <cell r="C28">
            <v>204</v>
          </cell>
          <cell r="D28">
            <v>160</v>
          </cell>
          <cell r="E28">
            <v>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4">
          <cell r="B14">
            <v>383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opLeftCell="B16" zoomScale="150" zoomScaleNormal="150" zoomScalePageLayoutView="150" workbookViewId="0">
      <selection activeCell="O15" sqref="O15"/>
    </sheetView>
  </sheetViews>
  <sheetFormatPr baseColWidth="10" defaultColWidth="7.85546875" defaultRowHeight="15" x14ac:dyDescent="0"/>
  <cols>
    <col min="1" max="1" width="7" style="14" customWidth="1"/>
    <col min="2" max="2" width="12.140625" style="6" customWidth="1"/>
    <col min="3" max="3" width="9" style="13" customWidth="1"/>
    <col min="4" max="4" width="9.140625" style="14" customWidth="1"/>
    <col min="5" max="5" width="1.28515625" style="6" customWidth="1"/>
    <col min="6" max="6" width="6.5703125" style="14" customWidth="1"/>
    <col min="7" max="7" width="10.85546875" style="6" customWidth="1"/>
    <col min="8" max="8" width="9.42578125" style="13" customWidth="1"/>
    <col min="9" max="9" width="8.85546875" style="14" customWidth="1"/>
    <col min="10" max="10" width="1.5703125" style="6" customWidth="1"/>
    <col min="11" max="11" width="6" style="14" customWidth="1"/>
    <col min="12" max="12" width="12.140625" style="25" customWidth="1"/>
    <col min="13" max="13" width="8.7109375" style="13" customWidth="1"/>
    <col min="14" max="14" width="9.140625" style="14" customWidth="1"/>
    <col min="15" max="15" width="9.7109375" style="6" customWidth="1"/>
    <col min="16" max="16384" width="7.85546875" style="6"/>
  </cols>
  <sheetData>
    <row r="1" spans="1:15" s="1" customFormat="1">
      <c r="A1" s="1" t="s">
        <v>0</v>
      </c>
      <c r="B1" s="1" t="s">
        <v>1</v>
      </c>
      <c r="C1" s="2" t="s">
        <v>2</v>
      </c>
      <c r="D1" s="1" t="s">
        <v>3</v>
      </c>
      <c r="F1" s="1" t="s">
        <v>0</v>
      </c>
      <c r="G1" s="1" t="s">
        <v>4</v>
      </c>
      <c r="H1" s="2" t="s">
        <v>2</v>
      </c>
      <c r="I1" s="1" t="s">
        <v>3</v>
      </c>
      <c r="K1" s="1" t="s">
        <v>0</v>
      </c>
      <c r="L1" s="1" t="s">
        <v>5</v>
      </c>
      <c r="M1" s="2" t="s">
        <v>2</v>
      </c>
      <c r="N1" s="1" t="s">
        <v>3</v>
      </c>
    </row>
    <row r="2" spans="1:15">
      <c r="A2" s="3" t="s">
        <v>17</v>
      </c>
      <c r="B2" s="4" t="s">
        <v>6</v>
      </c>
      <c r="C2" s="5">
        <v>54760.51</v>
      </c>
      <c r="D2" s="5">
        <f>C2</f>
        <v>54760.51</v>
      </c>
      <c r="F2" s="7" t="s">
        <v>18</v>
      </c>
      <c r="G2" s="4" t="s">
        <v>4</v>
      </c>
      <c r="H2" s="8">
        <v>975.79</v>
      </c>
      <c r="I2" s="8">
        <f>H2</f>
        <v>975.79</v>
      </c>
      <c r="K2" s="7" t="s">
        <v>18</v>
      </c>
      <c r="L2" s="9" t="s">
        <v>7</v>
      </c>
      <c r="M2" s="8">
        <v>9.4600000000000009</v>
      </c>
      <c r="N2" s="8">
        <f>M2</f>
        <v>9.4600000000000009</v>
      </c>
      <c r="O2" s="10"/>
    </row>
    <row r="3" spans="1:15">
      <c r="A3" s="7" t="s">
        <v>18</v>
      </c>
      <c r="B3" s="4" t="s">
        <v>8</v>
      </c>
      <c r="C3" s="8">
        <v>45</v>
      </c>
      <c r="D3" s="5">
        <f>D2+C3</f>
        <v>54805.51</v>
      </c>
      <c r="F3" s="16"/>
      <c r="G3" s="4" t="s">
        <v>31</v>
      </c>
      <c r="H3" s="8">
        <v>240</v>
      </c>
      <c r="I3" s="8">
        <f>I2+H3</f>
        <v>1215.79</v>
      </c>
      <c r="K3" s="7" t="s">
        <v>19</v>
      </c>
      <c r="L3" s="9" t="s">
        <v>7</v>
      </c>
      <c r="M3" s="8">
        <v>9.68</v>
      </c>
      <c r="N3" s="8">
        <f>N2+M3</f>
        <v>19.14</v>
      </c>
      <c r="O3" s="10"/>
    </row>
    <row r="4" spans="1:15">
      <c r="A4" s="3"/>
      <c r="B4" s="4" t="s">
        <v>13</v>
      </c>
      <c r="C4" s="8">
        <v>0.39</v>
      </c>
      <c r="D4" s="5">
        <f t="shared" ref="D4:D34" si="0">D3+C4</f>
        <v>54805.9</v>
      </c>
      <c r="F4" s="7" t="s">
        <v>19</v>
      </c>
      <c r="G4" s="4" t="s">
        <v>4</v>
      </c>
      <c r="H4" s="8">
        <v>74.11</v>
      </c>
      <c r="I4" s="8">
        <f t="shared" ref="I4:I19" si="1">I3+H4</f>
        <v>1289.8999999999999</v>
      </c>
      <c r="K4" s="16"/>
      <c r="L4" s="9" t="s">
        <v>35</v>
      </c>
      <c r="M4" s="8">
        <v>45.6</v>
      </c>
      <c r="N4" s="8">
        <f t="shared" ref="N4:N30" si="2">N3+M4</f>
        <v>64.740000000000009</v>
      </c>
    </row>
    <row r="5" spans="1:15">
      <c r="A5" s="7" t="s">
        <v>19</v>
      </c>
      <c r="B5" s="4" t="s">
        <v>8</v>
      </c>
      <c r="C5" s="8">
        <v>45</v>
      </c>
      <c r="D5" s="5">
        <f t="shared" si="0"/>
        <v>54850.9</v>
      </c>
      <c r="F5" s="16"/>
      <c r="G5" s="4" t="s">
        <v>31</v>
      </c>
      <c r="H5" s="8">
        <v>400</v>
      </c>
      <c r="I5" s="8">
        <f t="shared" si="1"/>
        <v>1689.8999999999999</v>
      </c>
      <c r="K5" s="7" t="s">
        <v>32</v>
      </c>
      <c r="L5" s="9" t="s">
        <v>7</v>
      </c>
      <c r="M5" s="5">
        <v>10.33</v>
      </c>
      <c r="N5" s="8">
        <f t="shared" si="2"/>
        <v>75.070000000000007</v>
      </c>
    </row>
    <row r="6" spans="1:15">
      <c r="A6" s="16"/>
      <c r="B6" s="4" t="s">
        <v>11</v>
      </c>
      <c r="C6" s="8">
        <v>4.28</v>
      </c>
      <c r="D6" s="5">
        <f t="shared" si="0"/>
        <v>54855.18</v>
      </c>
      <c r="F6" s="7" t="s">
        <v>32</v>
      </c>
      <c r="G6" s="4" t="s">
        <v>4</v>
      </c>
      <c r="H6" s="8">
        <v>884.63</v>
      </c>
      <c r="I6" s="8">
        <f t="shared" si="1"/>
        <v>2574.5299999999997</v>
      </c>
      <c r="K6" s="3"/>
      <c r="L6" s="9" t="s">
        <v>36</v>
      </c>
      <c r="M6" s="8">
        <v>116.48</v>
      </c>
      <c r="N6" s="8">
        <f t="shared" si="2"/>
        <v>191.55</v>
      </c>
    </row>
    <row r="7" spans="1:15">
      <c r="A7" s="7" t="s">
        <v>20</v>
      </c>
      <c r="B7" s="4" t="s">
        <v>8</v>
      </c>
      <c r="C7" s="8">
        <v>235</v>
      </c>
      <c r="D7" s="5">
        <f t="shared" si="0"/>
        <v>55090.18</v>
      </c>
      <c r="F7" s="16"/>
      <c r="G7" s="4" t="s">
        <v>31</v>
      </c>
      <c r="H7" s="8">
        <v>720</v>
      </c>
      <c r="I7" s="8">
        <f t="shared" si="1"/>
        <v>3294.5299999999997</v>
      </c>
      <c r="K7" s="16"/>
      <c r="L7" s="9" t="s">
        <v>37</v>
      </c>
      <c r="M7" s="8">
        <v>24</v>
      </c>
      <c r="N7" s="8">
        <f t="shared" si="2"/>
        <v>215.55</v>
      </c>
    </row>
    <row r="8" spans="1:15">
      <c r="A8" s="3"/>
      <c r="B8" s="4" t="s">
        <v>9</v>
      </c>
      <c r="C8" s="8">
        <v>1800</v>
      </c>
      <c r="D8" s="5">
        <f t="shared" si="0"/>
        <v>56890.18</v>
      </c>
      <c r="F8" s="7" t="s">
        <v>21</v>
      </c>
      <c r="G8" s="4" t="s">
        <v>4</v>
      </c>
      <c r="H8" s="8">
        <v>7.6</v>
      </c>
      <c r="I8" s="8">
        <f t="shared" si="1"/>
        <v>3302.1299999999997</v>
      </c>
      <c r="K8" s="16"/>
      <c r="L8" s="9" t="s">
        <v>38</v>
      </c>
      <c r="M8" s="8">
        <v>24.65</v>
      </c>
      <c r="N8" s="8">
        <f t="shared" si="2"/>
        <v>240.20000000000002</v>
      </c>
    </row>
    <row r="9" spans="1:15">
      <c r="A9" s="16"/>
      <c r="B9" s="4" t="s">
        <v>11</v>
      </c>
      <c r="C9" s="8">
        <v>1.8</v>
      </c>
      <c r="D9" s="5">
        <f t="shared" si="0"/>
        <v>56891.98</v>
      </c>
      <c r="F9" s="16"/>
      <c r="G9" s="4" t="s">
        <v>31</v>
      </c>
      <c r="H9" s="8">
        <v>979.67</v>
      </c>
      <c r="I9" s="8">
        <f t="shared" si="1"/>
        <v>4281.7999999999993</v>
      </c>
      <c r="K9" s="7" t="s">
        <v>21</v>
      </c>
      <c r="L9" s="9" t="s">
        <v>7</v>
      </c>
      <c r="M9" s="8">
        <v>10.63</v>
      </c>
      <c r="N9" s="8">
        <f t="shared" si="2"/>
        <v>250.83</v>
      </c>
    </row>
    <row r="10" spans="1:15">
      <c r="A10" s="7" t="s">
        <v>21</v>
      </c>
      <c r="B10" s="4" t="s">
        <v>8</v>
      </c>
      <c r="C10" s="8">
        <v>45</v>
      </c>
      <c r="D10" s="5">
        <f t="shared" si="0"/>
        <v>56936.98</v>
      </c>
      <c r="F10" s="7" t="s">
        <v>22</v>
      </c>
      <c r="G10" s="4" t="s">
        <v>4</v>
      </c>
      <c r="H10" s="8">
        <v>2212.9699999999998</v>
      </c>
      <c r="I10" s="8">
        <f t="shared" si="1"/>
        <v>6494.7699999999986</v>
      </c>
      <c r="K10" s="16"/>
      <c r="L10" s="9" t="s">
        <v>39</v>
      </c>
      <c r="M10" s="8">
        <v>7.7</v>
      </c>
      <c r="N10" s="8">
        <f t="shared" si="2"/>
        <v>258.53000000000003</v>
      </c>
    </row>
    <row r="11" spans="1:15">
      <c r="A11" s="16"/>
      <c r="B11" s="4" t="s">
        <v>9</v>
      </c>
      <c r="C11" s="8">
        <v>700</v>
      </c>
      <c r="D11" s="5">
        <f t="shared" si="0"/>
        <v>57636.98</v>
      </c>
      <c r="F11" s="7" t="s">
        <v>23</v>
      </c>
      <c r="G11" s="4" t="s">
        <v>4</v>
      </c>
      <c r="H11" s="8">
        <v>626.59</v>
      </c>
      <c r="I11" s="8">
        <f t="shared" si="1"/>
        <v>7121.3599999999988</v>
      </c>
      <c r="K11" s="7" t="s">
        <v>22</v>
      </c>
      <c r="L11" s="9" t="s">
        <v>7</v>
      </c>
      <c r="M11" s="8">
        <v>10.25</v>
      </c>
      <c r="N11" s="8">
        <f t="shared" si="2"/>
        <v>268.78000000000003</v>
      </c>
    </row>
    <row r="12" spans="1:15">
      <c r="A12" s="3"/>
      <c r="B12" s="4" t="s">
        <v>11</v>
      </c>
      <c r="C12" s="8">
        <v>5.47</v>
      </c>
      <c r="D12" s="5">
        <f t="shared" si="0"/>
        <v>57642.450000000004</v>
      </c>
      <c r="F12" s="7" t="s">
        <v>24</v>
      </c>
      <c r="G12" s="4" t="s">
        <v>4</v>
      </c>
      <c r="H12" s="8">
        <v>2048.7199999999998</v>
      </c>
      <c r="I12" s="8">
        <f t="shared" si="1"/>
        <v>9170.0799999999981</v>
      </c>
      <c r="K12" s="16"/>
      <c r="L12" s="9" t="s">
        <v>38</v>
      </c>
      <c r="M12" s="8">
        <v>10.8</v>
      </c>
      <c r="N12" s="8">
        <f t="shared" si="2"/>
        <v>279.58000000000004</v>
      </c>
    </row>
    <row r="13" spans="1:15">
      <c r="A13" s="7" t="s">
        <v>22</v>
      </c>
      <c r="B13" s="4" t="s">
        <v>8</v>
      </c>
      <c r="C13" s="8">
        <v>1007</v>
      </c>
      <c r="D13" s="5">
        <f t="shared" si="0"/>
        <v>58649.450000000004</v>
      </c>
      <c r="F13" s="7" t="s">
        <v>25</v>
      </c>
      <c r="G13" s="4" t="s">
        <v>4</v>
      </c>
      <c r="H13" s="8">
        <v>5247.54</v>
      </c>
      <c r="I13" s="8">
        <f t="shared" si="1"/>
        <v>14417.619999999999</v>
      </c>
      <c r="K13" s="16"/>
      <c r="L13" s="9" t="s">
        <v>40</v>
      </c>
      <c r="M13" s="8">
        <v>25.95</v>
      </c>
      <c r="N13" s="8">
        <f t="shared" si="2"/>
        <v>305.53000000000003</v>
      </c>
    </row>
    <row r="14" spans="1:15">
      <c r="A14" s="3"/>
      <c r="B14" s="4" t="s">
        <v>9</v>
      </c>
      <c r="C14" s="8">
        <v>800</v>
      </c>
      <c r="D14" s="5">
        <f t="shared" si="0"/>
        <v>59449.450000000004</v>
      </c>
      <c r="F14" s="16"/>
      <c r="G14" s="4" t="s">
        <v>33</v>
      </c>
      <c r="H14" s="8">
        <v>4700</v>
      </c>
      <c r="I14" s="8">
        <f t="shared" si="1"/>
        <v>19117.62</v>
      </c>
      <c r="K14" s="7" t="s">
        <v>23</v>
      </c>
      <c r="L14" s="9" t="s">
        <v>7</v>
      </c>
      <c r="M14" s="8">
        <v>10.73</v>
      </c>
      <c r="N14" s="8">
        <f t="shared" si="2"/>
        <v>316.26000000000005</v>
      </c>
    </row>
    <row r="15" spans="1:15">
      <c r="A15" s="16"/>
      <c r="B15" s="4" t="s">
        <v>11</v>
      </c>
      <c r="C15" s="8">
        <v>3.49</v>
      </c>
      <c r="D15" s="5">
        <f t="shared" si="0"/>
        <v>59452.94</v>
      </c>
      <c r="F15" s="7" t="s">
        <v>27</v>
      </c>
      <c r="G15" s="4" t="s">
        <v>4</v>
      </c>
      <c r="H15" s="8">
        <v>1375.16</v>
      </c>
      <c r="I15" s="8">
        <f t="shared" si="1"/>
        <v>20492.78</v>
      </c>
      <c r="K15" s="16"/>
      <c r="L15" s="9" t="s">
        <v>39</v>
      </c>
      <c r="M15" s="8">
        <v>14.27</v>
      </c>
      <c r="N15" s="8">
        <f t="shared" si="2"/>
        <v>330.53000000000003</v>
      </c>
    </row>
    <row r="16" spans="1:15">
      <c r="A16" s="7" t="s">
        <v>23</v>
      </c>
      <c r="B16" s="4" t="s">
        <v>8</v>
      </c>
      <c r="C16" s="8">
        <v>5045</v>
      </c>
      <c r="D16" s="5">
        <f t="shared" si="0"/>
        <v>64497.94</v>
      </c>
      <c r="F16" s="3"/>
      <c r="G16" s="4" t="s">
        <v>33</v>
      </c>
      <c r="H16" s="8">
        <v>600</v>
      </c>
      <c r="I16" s="8">
        <f t="shared" si="1"/>
        <v>21092.78</v>
      </c>
      <c r="K16" s="7" t="s">
        <v>24</v>
      </c>
      <c r="L16" s="9" t="s">
        <v>7</v>
      </c>
      <c r="M16" s="8">
        <v>10.34</v>
      </c>
      <c r="N16" s="8">
        <f t="shared" si="2"/>
        <v>340.87</v>
      </c>
      <c r="O16" s="10"/>
    </row>
    <row r="17" spans="1:14">
      <c r="A17" s="3"/>
      <c r="B17" s="4" t="s">
        <v>11</v>
      </c>
      <c r="C17" s="8">
        <v>0.8</v>
      </c>
      <c r="D17" s="5">
        <f t="shared" si="0"/>
        <v>64498.740000000005</v>
      </c>
      <c r="F17" s="7" t="s">
        <v>28</v>
      </c>
      <c r="G17" s="4" t="s">
        <v>4</v>
      </c>
      <c r="H17" s="8">
        <v>1226.25</v>
      </c>
      <c r="I17" s="8">
        <f t="shared" si="1"/>
        <v>22319.03</v>
      </c>
      <c r="K17" s="16"/>
      <c r="L17" s="9" t="s">
        <v>41</v>
      </c>
      <c r="M17" s="8">
        <v>356.31</v>
      </c>
      <c r="N17" s="8">
        <f t="shared" si="2"/>
        <v>697.18000000000006</v>
      </c>
    </row>
    <row r="18" spans="1:14">
      <c r="A18" s="7" t="s">
        <v>24</v>
      </c>
      <c r="B18" s="4" t="s">
        <v>8</v>
      </c>
      <c r="C18" s="8">
        <v>1775</v>
      </c>
      <c r="D18" s="5">
        <f t="shared" si="0"/>
        <v>66273.740000000005</v>
      </c>
      <c r="F18" s="7" t="s">
        <v>29</v>
      </c>
      <c r="G18" s="4" t="s">
        <v>4</v>
      </c>
      <c r="H18" s="8">
        <v>2307.81</v>
      </c>
      <c r="I18" s="8">
        <f t="shared" si="1"/>
        <v>24626.84</v>
      </c>
      <c r="K18" s="7" t="s">
        <v>25</v>
      </c>
      <c r="L18" s="9" t="s">
        <v>7</v>
      </c>
      <c r="M18" s="8">
        <v>11.23</v>
      </c>
      <c r="N18" s="8">
        <f t="shared" si="2"/>
        <v>708.41000000000008</v>
      </c>
    </row>
    <row r="19" spans="1:14">
      <c r="A19" s="3"/>
      <c r="B19" s="4" t="s">
        <v>9</v>
      </c>
      <c r="C19" s="8">
        <v>2500</v>
      </c>
      <c r="D19" s="5">
        <f t="shared" si="0"/>
        <v>68773.740000000005</v>
      </c>
      <c r="F19" s="7" t="s">
        <v>30</v>
      </c>
      <c r="G19" s="4" t="s">
        <v>4</v>
      </c>
      <c r="H19" s="8">
        <v>1335.2</v>
      </c>
      <c r="I19" s="8">
        <f t="shared" si="1"/>
        <v>25962.04</v>
      </c>
      <c r="K19" s="3"/>
      <c r="L19" s="9" t="s">
        <v>39</v>
      </c>
      <c r="M19" s="8">
        <v>8</v>
      </c>
      <c r="N19" s="8">
        <f t="shared" si="2"/>
        <v>716.41000000000008</v>
      </c>
    </row>
    <row r="20" spans="1:14">
      <c r="A20" s="16"/>
      <c r="B20" s="4" t="s">
        <v>11</v>
      </c>
      <c r="C20" s="8">
        <v>1.67</v>
      </c>
      <c r="D20" s="5">
        <f t="shared" si="0"/>
        <v>68775.41</v>
      </c>
      <c r="F20" s="12"/>
      <c r="I20" s="13"/>
      <c r="K20" s="16"/>
      <c r="L20" s="9" t="s">
        <v>42</v>
      </c>
      <c r="M20" s="8">
        <v>258.81</v>
      </c>
      <c r="N20" s="8">
        <f t="shared" si="2"/>
        <v>975.22</v>
      </c>
    </row>
    <row r="21" spans="1:14">
      <c r="A21" s="7" t="s">
        <v>25</v>
      </c>
      <c r="B21" s="4" t="s">
        <v>8</v>
      </c>
      <c r="C21" s="8">
        <v>4875</v>
      </c>
      <c r="D21" s="5">
        <f t="shared" si="0"/>
        <v>73650.41</v>
      </c>
      <c r="F21" s="12"/>
      <c r="I21" s="13"/>
      <c r="K21" s="7" t="s">
        <v>27</v>
      </c>
      <c r="L21" s="9" t="s">
        <v>7</v>
      </c>
      <c r="M21" s="8">
        <v>11.45</v>
      </c>
      <c r="N21" s="8">
        <f t="shared" si="2"/>
        <v>986.67000000000007</v>
      </c>
    </row>
    <row r="22" spans="1:14">
      <c r="A22" s="16"/>
      <c r="B22" s="4" t="s">
        <v>11</v>
      </c>
      <c r="C22" s="8">
        <v>0.42</v>
      </c>
      <c r="D22" s="5">
        <f t="shared" si="0"/>
        <v>73650.83</v>
      </c>
      <c r="F22" s="12"/>
      <c r="G22" s="27" t="s">
        <v>43</v>
      </c>
      <c r="H22" s="28">
        <f>D34</f>
        <v>89589</v>
      </c>
      <c r="I22" s="13"/>
      <c r="K22" s="3"/>
      <c r="L22" s="9" t="s">
        <v>39</v>
      </c>
      <c r="M22" s="8">
        <v>13.7</v>
      </c>
      <c r="N22" s="8">
        <f t="shared" si="2"/>
        <v>1000.3700000000001</v>
      </c>
    </row>
    <row r="23" spans="1:14">
      <c r="A23" s="3"/>
      <c r="B23" s="4" t="s">
        <v>26</v>
      </c>
      <c r="C23" s="8">
        <v>16.899999999999999</v>
      </c>
      <c r="D23" s="5">
        <f t="shared" si="0"/>
        <v>73667.73</v>
      </c>
      <c r="F23" s="12"/>
      <c r="G23" s="24" t="s">
        <v>15</v>
      </c>
      <c r="H23" s="2">
        <f>I19+N30</f>
        <v>30723.74</v>
      </c>
      <c r="I23" s="13"/>
      <c r="K23" s="3"/>
      <c r="L23" s="11" t="s">
        <v>10</v>
      </c>
      <c r="M23" s="8">
        <v>705.12</v>
      </c>
      <c r="N23" s="8">
        <f t="shared" si="2"/>
        <v>1705.4900000000002</v>
      </c>
    </row>
    <row r="24" spans="1:14">
      <c r="A24" s="7" t="s">
        <v>27</v>
      </c>
      <c r="B24" s="4" t="s">
        <v>8</v>
      </c>
      <c r="C24" s="8">
        <v>45</v>
      </c>
      <c r="D24" s="5">
        <f t="shared" si="0"/>
        <v>73712.73</v>
      </c>
      <c r="F24" s="12"/>
      <c r="I24" s="15"/>
      <c r="K24" s="7" t="s">
        <v>28</v>
      </c>
      <c r="L24" s="9" t="s">
        <v>7</v>
      </c>
      <c r="M24" s="8">
        <v>11.96</v>
      </c>
      <c r="N24" s="8">
        <f t="shared" si="2"/>
        <v>1717.4500000000003</v>
      </c>
    </row>
    <row r="25" spans="1:14">
      <c r="A25" s="3"/>
      <c r="B25" s="4" t="s">
        <v>9</v>
      </c>
      <c r="C25" s="8">
        <v>2000</v>
      </c>
      <c r="D25" s="5">
        <f t="shared" si="0"/>
        <v>75712.73</v>
      </c>
      <c r="F25" s="12"/>
      <c r="I25" s="15"/>
      <c r="K25" s="16"/>
      <c r="L25" s="9" t="s">
        <v>39</v>
      </c>
      <c r="M25" s="8">
        <v>6.5</v>
      </c>
      <c r="N25" s="8">
        <f t="shared" si="2"/>
        <v>1723.9500000000003</v>
      </c>
    </row>
    <row r="26" spans="1:14">
      <c r="A26" s="3"/>
      <c r="B26" s="4" t="s">
        <v>11</v>
      </c>
      <c r="C26" s="8">
        <v>21.42</v>
      </c>
      <c r="D26" s="5">
        <f t="shared" si="0"/>
        <v>75734.149999999994</v>
      </c>
      <c r="F26" s="12"/>
      <c r="G26" s="6" t="s">
        <v>14</v>
      </c>
      <c r="H26" s="13">
        <f>D34-H23</f>
        <v>58865.259999999995</v>
      </c>
      <c r="I26" s="15"/>
      <c r="K26" s="7" t="s">
        <v>29</v>
      </c>
      <c r="L26" s="9" t="s">
        <v>7</v>
      </c>
      <c r="M26" s="8">
        <v>11.78</v>
      </c>
      <c r="N26" s="8">
        <f t="shared" si="2"/>
        <v>1735.7300000000002</v>
      </c>
    </row>
    <row r="27" spans="1:14">
      <c r="A27" s="7" t="s">
        <v>28</v>
      </c>
      <c r="B27" s="4" t="s">
        <v>8</v>
      </c>
      <c r="C27" s="8">
        <v>7311.88</v>
      </c>
      <c r="D27" s="5">
        <f t="shared" si="0"/>
        <v>83046.03</v>
      </c>
      <c r="F27" s="12"/>
      <c r="H27" s="13" t="s">
        <v>34</v>
      </c>
      <c r="I27" s="15"/>
      <c r="K27" s="16"/>
      <c r="L27" s="9" t="s">
        <v>39</v>
      </c>
      <c r="M27" s="8">
        <v>6.8</v>
      </c>
      <c r="N27" s="8">
        <f t="shared" si="2"/>
        <v>1742.5300000000002</v>
      </c>
    </row>
    <row r="28" spans="1:14">
      <c r="A28" s="3"/>
      <c r="B28" s="4" t="s">
        <v>9</v>
      </c>
      <c r="C28" s="8">
        <v>3000</v>
      </c>
      <c r="D28" s="5">
        <f t="shared" si="0"/>
        <v>86046.03</v>
      </c>
      <c r="H28" s="2"/>
      <c r="I28" s="13"/>
      <c r="K28" s="3"/>
      <c r="L28" s="9" t="s">
        <v>12</v>
      </c>
      <c r="M28" s="8">
        <v>3000</v>
      </c>
      <c r="N28" s="8">
        <f t="shared" si="2"/>
        <v>4742.5300000000007</v>
      </c>
    </row>
    <row r="29" spans="1:14">
      <c r="A29" s="3"/>
      <c r="B29" s="4" t="s">
        <v>11</v>
      </c>
      <c r="C29" s="8">
        <v>2.21</v>
      </c>
      <c r="D29" s="5">
        <f t="shared" si="0"/>
        <v>86048.24</v>
      </c>
      <c r="G29" s="6" t="s">
        <v>16</v>
      </c>
      <c r="H29" s="13">
        <v>58865.26</v>
      </c>
      <c r="I29" s="13"/>
      <c r="K29" s="7" t="s">
        <v>30</v>
      </c>
      <c r="L29" s="9" t="s">
        <v>7</v>
      </c>
      <c r="M29" s="8">
        <v>11.97</v>
      </c>
      <c r="N29" s="8">
        <f t="shared" si="2"/>
        <v>4754.5000000000009</v>
      </c>
    </row>
    <row r="30" spans="1:14">
      <c r="A30" s="7" t="s">
        <v>29</v>
      </c>
      <c r="B30" s="4" t="s">
        <v>8</v>
      </c>
      <c r="C30" s="8">
        <v>45</v>
      </c>
      <c r="D30" s="5">
        <f t="shared" si="0"/>
        <v>86093.24</v>
      </c>
      <c r="I30" s="13"/>
      <c r="K30" s="3"/>
      <c r="L30" s="9" t="s">
        <v>39</v>
      </c>
      <c r="M30" s="8">
        <v>7.2</v>
      </c>
      <c r="N30" s="8">
        <f t="shared" si="2"/>
        <v>4761.7000000000007</v>
      </c>
    </row>
    <row r="31" spans="1:14">
      <c r="A31" s="16"/>
      <c r="B31" s="4" t="s">
        <v>9</v>
      </c>
      <c r="C31" s="8">
        <v>2000</v>
      </c>
      <c r="D31" s="5">
        <f t="shared" si="0"/>
        <v>88093.24</v>
      </c>
      <c r="E31" s="18"/>
      <c r="F31" s="17"/>
      <c r="I31" s="13"/>
    </row>
    <row r="32" spans="1:14">
      <c r="A32" s="3"/>
      <c r="B32" s="4" t="s">
        <v>11</v>
      </c>
      <c r="C32" s="8">
        <v>0.04</v>
      </c>
      <c r="D32" s="5">
        <f t="shared" si="0"/>
        <v>88093.28</v>
      </c>
      <c r="E32" s="18"/>
      <c r="F32" s="17"/>
      <c r="I32" s="13"/>
    </row>
    <row r="33" spans="1:14">
      <c r="A33" s="7" t="s">
        <v>30</v>
      </c>
      <c r="B33" s="4" t="s">
        <v>8</v>
      </c>
      <c r="C33" s="8">
        <v>1495</v>
      </c>
      <c r="D33" s="5">
        <f t="shared" si="0"/>
        <v>89588.28</v>
      </c>
      <c r="E33" s="18"/>
      <c r="F33" s="17"/>
      <c r="I33" s="13"/>
    </row>
    <row r="34" spans="1:14">
      <c r="A34" s="3"/>
      <c r="B34" s="4" t="s">
        <v>11</v>
      </c>
      <c r="C34" s="8">
        <v>0.72</v>
      </c>
      <c r="D34" s="5">
        <f t="shared" si="0"/>
        <v>89589</v>
      </c>
      <c r="E34" s="18"/>
      <c r="F34" s="17"/>
      <c r="I34" s="13"/>
    </row>
    <row r="35" spans="1:14">
      <c r="A35" s="20"/>
      <c r="B35" s="18"/>
      <c r="C35" s="19"/>
      <c r="D35" s="21"/>
      <c r="E35" s="18"/>
      <c r="F35" s="17"/>
      <c r="I35" s="13"/>
    </row>
    <row r="36" spans="1:14">
      <c r="A36" s="20"/>
      <c r="B36" s="18"/>
      <c r="C36" s="19"/>
      <c r="D36" s="21"/>
      <c r="E36" s="18"/>
      <c r="F36" s="20"/>
      <c r="I36" s="13"/>
      <c r="L36" s="26"/>
    </row>
    <row r="37" spans="1:14">
      <c r="A37" s="20"/>
      <c r="B37" s="18"/>
      <c r="C37" s="19"/>
      <c r="D37" s="21"/>
      <c r="E37" s="18"/>
      <c r="F37" s="23"/>
      <c r="I37" s="13"/>
      <c r="N37" s="13"/>
    </row>
    <row r="38" spans="1:14">
      <c r="A38" s="20"/>
      <c r="B38" s="18"/>
      <c r="C38" s="19"/>
      <c r="D38" s="21"/>
      <c r="E38" s="18"/>
      <c r="F38" s="20"/>
      <c r="I38" s="13"/>
    </row>
    <row r="39" spans="1:14">
      <c r="A39" s="20"/>
      <c r="B39" s="18"/>
      <c r="C39" s="19"/>
      <c r="D39" s="17"/>
      <c r="E39" s="18"/>
      <c r="F39" s="17"/>
      <c r="I39" s="13"/>
    </row>
    <row r="40" spans="1:14">
      <c r="A40" s="20"/>
      <c r="B40" s="18"/>
      <c r="C40" s="19"/>
      <c r="D40" s="21"/>
      <c r="E40" s="18"/>
      <c r="F40" s="17"/>
      <c r="I40" s="13"/>
    </row>
    <row r="41" spans="1:14">
      <c r="A41" s="12"/>
      <c r="I41" s="13"/>
    </row>
    <row r="42" spans="1:14">
      <c r="A42" s="12"/>
      <c r="I42" s="13"/>
    </row>
    <row r="43" spans="1:14">
      <c r="A43" s="12"/>
      <c r="I43" s="13"/>
    </row>
    <row r="44" spans="1:14">
      <c r="A44" s="12"/>
      <c r="I44" s="13"/>
    </row>
    <row r="45" spans="1:14">
      <c r="I45" s="13"/>
    </row>
    <row r="46" spans="1:14">
      <c r="I46" s="13"/>
    </row>
    <row r="47" spans="1:14">
      <c r="I47" s="13"/>
    </row>
    <row r="48" spans="1:14">
      <c r="I48" s="13"/>
    </row>
    <row r="49" spans="9:9">
      <c r="I49" s="13"/>
    </row>
    <row r="50" spans="9:9">
      <c r="I50" s="13"/>
    </row>
    <row r="51" spans="9:9">
      <c r="I51" s="13"/>
    </row>
    <row r="52" spans="9:9">
      <c r="I52" s="13"/>
    </row>
    <row r="53" spans="9:9">
      <c r="I53" s="13"/>
    </row>
    <row r="54" spans="9:9">
      <c r="I54" s="13"/>
    </row>
    <row r="55" spans="9:9">
      <c r="I55" s="13"/>
    </row>
    <row r="56" spans="9:9">
      <c r="I56" s="13"/>
    </row>
    <row r="57" spans="9:9">
      <c r="I57" s="13"/>
    </row>
    <row r="58" spans="9:9">
      <c r="I58" s="13"/>
    </row>
    <row r="59" spans="9:9">
      <c r="I59" s="13"/>
    </row>
    <row r="60" spans="9:9">
      <c r="I60" s="13"/>
    </row>
    <row r="61" spans="9:9">
      <c r="I61" s="13"/>
    </row>
    <row r="62" spans="9:9">
      <c r="I62" s="13"/>
    </row>
    <row r="63" spans="9:9">
      <c r="I63" s="13"/>
    </row>
    <row r="64" spans="9:9">
      <c r="I64" s="13"/>
    </row>
    <row r="65" spans="9:9">
      <c r="I65" s="13"/>
    </row>
    <row r="66" spans="9:9">
      <c r="I66" s="13"/>
    </row>
    <row r="67" spans="9:9">
      <c r="I67" s="13"/>
    </row>
    <row r="68" spans="9:9">
      <c r="I68" s="13"/>
    </row>
    <row r="69" spans="9:9">
      <c r="I69" s="13"/>
    </row>
    <row r="70" spans="9:9">
      <c r="I70" s="13"/>
    </row>
    <row r="71" spans="9:9">
      <c r="I71" s="13"/>
    </row>
    <row r="72" spans="9:9">
      <c r="I72" s="13"/>
    </row>
    <row r="73" spans="9:9">
      <c r="I73" s="13"/>
    </row>
    <row r="74" spans="9:9">
      <c r="I74" s="13"/>
    </row>
    <row r="75" spans="9:9">
      <c r="I75" s="13"/>
    </row>
    <row r="76" spans="9:9">
      <c r="I76" s="13"/>
    </row>
    <row r="77" spans="9:9">
      <c r="I77" s="13"/>
    </row>
    <row r="78" spans="9:9">
      <c r="I78" s="13"/>
    </row>
    <row r="79" spans="9:9">
      <c r="I79" s="13"/>
    </row>
    <row r="80" spans="9:9">
      <c r="I80" s="13"/>
    </row>
    <row r="81" spans="9:9">
      <c r="I81" s="13"/>
    </row>
    <row r="82" spans="9:9">
      <c r="I82" s="13"/>
    </row>
    <row r="83" spans="9:9">
      <c r="I83" s="13"/>
    </row>
    <row r="84" spans="9:9">
      <c r="I84" s="13"/>
    </row>
    <row r="85" spans="9:9">
      <c r="I85" s="13"/>
    </row>
    <row r="86" spans="9:9">
      <c r="I86" s="13"/>
    </row>
    <row r="87" spans="9:9">
      <c r="I87" s="13"/>
    </row>
    <row r="88" spans="9:9">
      <c r="I88" s="13"/>
    </row>
    <row r="89" spans="9:9">
      <c r="I89" s="13"/>
    </row>
  </sheetData>
  <phoneticPr fontId="8" type="noConversion"/>
  <pageMargins left="0.15000000000000002" right="0.15000000000000002" top="0.60629921259842523" bottom="0.40944881889763785" header="0.5" footer="0.5"/>
  <pageSetup paperSize="9" orientation="landscape" horizontalDpi="4294967292" verticalDpi="4294967292"/>
  <headerFooter>
    <oddHeader>&amp;L&amp;12&amp;K0000FFCommunity Foodbank - Skye and Lochalsh&amp;R&amp;12&amp;K0000FFApril 2022 - March 2023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zoomScale="150" zoomScaleNormal="150" zoomScalePageLayoutView="150" workbookViewId="0">
      <selection activeCell="F22" sqref="F22"/>
    </sheetView>
  </sheetViews>
  <sheetFormatPr baseColWidth="10" defaultColWidth="7.85546875" defaultRowHeight="15" x14ac:dyDescent="0"/>
  <cols>
    <col min="1" max="1" width="6.42578125" style="14" customWidth="1"/>
    <col min="2" max="2" width="12.140625" style="6" customWidth="1"/>
    <col min="3" max="3" width="9" style="13" customWidth="1"/>
    <col min="4" max="4" width="9.140625" style="14" customWidth="1"/>
    <col min="5" max="5" width="1.28515625" style="6" customWidth="1"/>
    <col min="6" max="6" width="7.140625" style="6" customWidth="1"/>
    <col min="7" max="7" width="8.140625" style="6" customWidth="1"/>
    <col min="8" max="8" width="9" style="13" customWidth="1"/>
    <col min="9" max="9" width="9.140625" style="14" customWidth="1"/>
    <col min="10" max="10" width="1" style="14" customWidth="1"/>
    <col min="11" max="11" width="7.140625" style="14" customWidth="1"/>
    <col min="12" max="12" width="10" style="14" customWidth="1"/>
    <col min="13" max="14" width="9.140625" style="14" customWidth="1"/>
    <col min="15" max="16" width="1.28515625" style="6" customWidth="1"/>
    <col min="17" max="17" width="16.5703125" style="6" customWidth="1"/>
    <col min="18" max="18" width="1.28515625" style="6" customWidth="1"/>
    <col min="19" max="19" width="7.140625" style="14" customWidth="1"/>
    <col min="20" max="20" width="10.85546875" style="6" customWidth="1"/>
    <col min="21" max="21" width="9.5703125" style="13" customWidth="1"/>
    <col min="22" max="22" width="8.85546875" style="6" customWidth="1"/>
    <col min="23" max="23" width="1.5703125" style="6" customWidth="1"/>
    <col min="24" max="24" width="6.28515625" style="14" customWidth="1"/>
    <col min="25" max="25" width="12.140625" style="14" customWidth="1"/>
    <col min="26" max="26" width="9.140625" style="13" customWidth="1"/>
    <col min="27" max="27" width="10.140625" style="6" customWidth="1"/>
    <col min="28" max="28" width="9.7109375" style="6" customWidth="1"/>
    <col min="29" max="16384" width="7.85546875" style="6"/>
  </cols>
  <sheetData>
    <row r="1" spans="1:28" ht="17">
      <c r="B1" s="29"/>
      <c r="C1" s="30"/>
      <c r="E1" s="29"/>
      <c r="F1" s="31" t="s">
        <v>44</v>
      </c>
      <c r="G1" s="29"/>
      <c r="V1" s="31" t="s">
        <v>47</v>
      </c>
    </row>
    <row r="2" spans="1:28" s="1" customFormat="1">
      <c r="A2" s="1" t="s">
        <v>0</v>
      </c>
      <c r="B2" s="1" t="s">
        <v>1</v>
      </c>
      <c r="C2" s="2" t="s">
        <v>2</v>
      </c>
      <c r="D2" s="1" t="s">
        <v>3</v>
      </c>
      <c r="F2" s="1" t="s">
        <v>0</v>
      </c>
      <c r="G2" s="1" t="s">
        <v>8</v>
      </c>
      <c r="H2" s="2" t="s">
        <v>2</v>
      </c>
      <c r="I2" s="1" t="s">
        <v>3</v>
      </c>
      <c r="K2" s="1" t="s">
        <v>0</v>
      </c>
      <c r="L2" s="1" t="s">
        <v>11</v>
      </c>
      <c r="M2" s="2" t="s">
        <v>2</v>
      </c>
      <c r="N2" s="1" t="s">
        <v>3</v>
      </c>
      <c r="S2" s="1" t="s">
        <v>0</v>
      </c>
      <c r="T2" s="1" t="s">
        <v>4</v>
      </c>
      <c r="U2" s="2" t="s">
        <v>2</v>
      </c>
      <c r="V2" s="1" t="s">
        <v>3</v>
      </c>
      <c r="X2" s="1" t="s">
        <v>0</v>
      </c>
      <c r="Y2" s="1" t="s">
        <v>5</v>
      </c>
      <c r="Z2" s="2" t="s">
        <v>2</v>
      </c>
      <c r="AA2" s="1" t="s">
        <v>3</v>
      </c>
    </row>
    <row r="3" spans="1:28">
      <c r="A3" s="20" t="s">
        <v>17</v>
      </c>
      <c r="B3" s="18" t="s">
        <v>6</v>
      </c>
      <c r="C3" s="21">
        <v>54760.51</v>
      </c>
      <c r="D3" s="21">
        <f>C3</f>
        <v>54760.51</v>
      </c>
      <c r="E3" s="18"/>
      <c r="F3" s="22" t="s">
        <v>32</v>
      </c>
      <c r="G3" s="18" t="s">
        <v>9</v>
      </c>
      <c r="H3" s="19">
        <v>1800</v>
      </c>
      <c r="I3" s="19">
        <f>H3</f>
        <v>1800</v>
      </c>
      <c r="J3" s="19"/>
      <c r="K3" s="22" t="s">
        <v>18</v>
      </c>
      <c r="L3" s="32" t="s">
        <v>13</v>
      </c>
      <c r="M3" s="19">
        <v>0.39</v>
      </c>
      <c r="N3" s="19">
        <f>M3</f>
        <v>0.39</v>
      </c>
      <c r="O3" s="18"/>
      <c r="S3" s="22" t="s">
        <v>18</v>
      </c>
      <c r="T3" s="18" t="s">
        <v>4</v>
      </c>
      <c r="U3" s="19">
        <v>975.79</v>
      </c>
      <c r="V3" s="19">
        <f>U3</f>
        <v>975.79</v>
      </c>
      <c r="W3" s="18"/>
      <c r="X3" s="22" t="s">
        <v>18</v>
      </c>
      <c r="Y3" s="32" t="s">
        <v>7</v>
      </c>
      <c r="Z3" s="19">
        <v>9.4600000000000009</v>
      </c>
      <c r="AA3" s="19">
        <f>Z3</f>
        <v>9.4600000000000009</v>
      </c>
      <c r="AB3" s="36"/>
    </row>
    <row r="4" spans="1:28">
      <c r="A4" s="22" t="s">
        <v>18</v>
      </c>
      <c r="B4" s="18" t="s">
        <v>8</v>
      </c>
      <c r="C4" s="19">
        <v>45</v>
      </c>
      <c r="D4" s="21">
        <f>D3+C4</f>
        <v>54805.51</v>
      </c>
      <c r="E4" s="18"/>
      <c r="F4" s="22" t="s">
        <v>45</v>
      </c>
      <c r="G4" s="18" t="s">
        <v>9</v>
      </c>
      <c r="H4" s="19">
        <v>700</v>
      </c>
      <c r="I4" s="19">
        <f t="shared" ref="I4:I9" si="0">I3+H4</f>
        <v>2500</v>
      </c>
      <c r="J4" s="19"/>
      <c r="K4" s="22" t="s">
        <v>19</v>
      </c>
      <c r="L4" s="32" t="s">
        <v>11</v>
      </c>
      <c r="M4" s="19">
        <v>4.28</v>
      </c>
      <c r="N4" s="19">
        <f>N3+M4</f>
        <v>4.67</v>
      </c>
      <c r="O4" s="18"/>
      <c r="S4" s="17"/>
      <c r="T4" s="18" t="s">
        <v>31</v>
      </c>
      <c r="U4" s="19">
        <v>240</v>
      </c>
      <c r="V4" s="19">
        <f>V3+U4</f>
        <v>1215.79</v>
      </c>
      <c r="W4" s="18"/>
      <c r="X4" s="22" t="s">
        <v>19</v>
      </c>
      <c r="Y4" s="32" t="s">
        <v>7</v>
      </c>
      <c r="Z4" s="19">
        <v>9.68</v>
      </c>
      <c r="AA4" s="19">
        <f>AA3+Z4</f>
        <v>19.14</v>
      </c>
      <c r="AB4" s="36"/>
    </row>
    <row r="5" spans="1:28">
      <c r="A5" s="22" t="s">
        <v>19</v>
      </c>
      <c r="B5" s="18" t="s">
        <v>8</v>
      </c>
      <c r="C5" s="19">
        <v>45</v>
      </c>
      <c r="D5" s="21">
        <f t="shared" ref="D5:D16" si="1">D4+C5</f>
        <v>54850.51</v>
      </c>
      <c r="E5" s="18"/>
      <c r="F5" s="22" t="s">
        <v>22</v>
      </c>
      <c r="G5" s="18" t="s">
        <v>9</v>
      </c>
      <c r="H5" s="19">
        <v>800</v>
      </c>
      <c r="I5" s="19">
        <f t="shared" si="0"/>
        <v>3300</v>
      </c>
      <c r="J5" s="19"/>
      <c r="K5" s="22" t="s">
        <v>32</v>
      </c>
      <c r="L5" s="32" t="s">
        <v>11</v>
      </c>
      <c r="M5" s="19">
        <v>1.8</v>
      </c>
      <c r="N5" s="19">
        <f t="shared" ref="N5:N14" si="2">N4+M5</f>
        <v>6.47</v>
      </c>
      <c r="O5" s="18"/>
      <c r="S5" s="22" t="s">
        <v>19</v>
      </c>
      <c r="T5" s="18" t="s">
        <v>4</v>
      </c>
      <c r="U5" s="19">
        <v>74.11</v>
      </c>
      <c r="V5" s="19">
        <f t="shared" ref="V5:V20" si="3">V4+U5</f>
        <v>1289.8999999999999</v>
      </c>
      <c r="W5" s="18"/>
      <c r="X5" s="17"/>
      <c r="Y5" s="32" t="s">
        <v>35</v>
      </c>
      <c r="Z5" s="19">
        <v>45.6</v>
      </c>
      <c r="AA5" s="19">
        <f t="shared" ref="AA5:AA31" si="4">AA4+Z5</f>
        <v>64.740000000000009</v>
      </c>
      <c r="AB5" s="18"/>
    </row>
    <row r="6" spans="1:28">
      <c r="A6" s="22" t="s">
        <v>32</v>
      </c>
      <c r="B6" s="18" t="s">
        <v>8</v>
      </c>
      <c r="C6" s="19">
        <v>235</v>
      </c>
      <c r="D6" s="21">
        <f t="shared" si="1"/>
        <v>55085.51</v>
      </c>
      <c r="E6" s="18"/>
      <c r="F6" s="22" t="s">
        <v>24</v>
      </c>
      <c r="G6" s="18" t="s">
        <v>9</v>
      </c>
      <c r="H6" s="19">
        <v>2500</v>
      </c>
      <c r="I6" s="19">
        <f t="shared" si="0"/>
        <v>5800</v>
      </c>
      <c r="J6" s="19"/>
      <c r="K6" s="22" t="s">
        <v>45</v>
      </c>
      <c r="L6" s="32" t="s">
        <v>11</v>
      </c>
      <c r="M6" s="19">
        <v>5.47</v>
      </c>
      <c r="N6" s="19">
        <f t="shared" si="2"/>
        <v>11.94</v>
      </c>
      <c r="O6" s="18"/>
      <c r="S6" s="17"/>
      <c r="T6" s="18" t="s">
        <v>31</v>
      </c>
      <c r="U6" s="19">
        <v>400</v>
      </c>
      <c r="V6" s="19">
        <f t="shared" si="3"/>
        <v>1689.8999999999999</v>
      </c>
      <c r="W6" s="18"/>
      <c r="X6" s="22" t="s">
        <v>32</v>
      </c>
      <c r="Y6" s="32" t="s">
        <v>7</v>
      </c>
      <c r="Z6" s="21">
        <v>10.33</v>
      </c>
      <c r="AA6" s="19">
        <f t="shared" si="4"/>
        <v>75.070000000000007</v>
      </c>
      <c r="AB6" s="18"/>
    </row>
    <row r="7" spans="1:28">
      <c r="A7" s="22" t="s">
        <v>45</v>
      </c>
      <c r="B7" s="18" t="s">
        <v>8</v>
      </c>
      <c r="C7" s="19">
        <v>45</v>
      </c>
      <c r="D7" s="21">
        <f t="shared" si="1"/>
        <v>55130.51</v>
      </c>
      <c r="E7" s="18"/>
      <c r="F7" s="22" t="s">
        <v>27</v>
      </c>
      <c r="G7" s="18" t="s">
        <v>9</v>
      </c>
      <c r="H7" s="19">
        <v>2000</v>
      </c>
      <c r="I7" s="19">
        <f t="shared" si="0"/>
        <v>7800</v>
      </c>
      <c r="J7" s="19"/>
      <c r="K7" s="22" t="s">
        <v>22</v>
      </c>
      <c r="L7" s="32" t="s">
        <v>11</v>
      </c>
      <c r="M7" s="19">
        <v>3.49</v>
      </c>
      <c r="N7" s="19">
        <f t="shared" si="2"/>
        <v>15.43</v>
      </c>
      <c r="O7" s="18"/>
      <c r="S7" s="22" t="s">
        <v>32</v>
      </c>
      <c r="T7" s="18" t="s">
        <v>4</v>
      </c>
      <c r="U7" s="19">
        <v>884.63</v>
      </c>
      <c r="V7" s="19">
        <f t="shared" si="3"/>
        <v>2574.5299999999997</v>
      </c>
      <c r="W7" s="18"/>
      <c r="X7" s="20"/>
      <c r="Y7" s="32" t="s">
        <v>36</v>
      </c>
      <c r="Z7" s="19">
        <v>116.48</v>
      </c>
      <c r="AA7" s="19">
        <f t="shared" si="4"/>
        <v>191.55</v>
      </c>
      <c r="AB7" s="18"/>
    </row>
    <row r="8" spans="1:28">
      <c r="A8" s="22" t="s">
        <v>22</v>
      </c>
      <c r="B8" s="18" t="s">
        <v>8</v>
      </c>
      <c r="C8" s="19">
        <v>1007</v>
      </c>
      <c r="D8" s="21">
        <f t="shared" si="1"/>
        <v>56137.51</v>
      </c>
      <c r="E8" s="18"/>
      <c r="F8" s="22" t="s">
        <v>28</v>
      </c>
      <c r="G8" s="18" t="s">
        <v>9</v>
      </c>
      <c r="H8" s="19">
        <v>3000</v>
      </c>
      <c r="I8" s="19">
        <f t="shared" si="0"/>
        <v>10800</v>
      </c>
      <c r="J8" s="19"/>
      <c r="K8" s="22" t="s">
        <v>23</v>
      </c>
      <c r="L8" s="32" t="s">
        <v>11</v>
      </c>
      <c r="M8" s="19">
        <v>0.8</v>
      </c>
      <c r="N8" s="19">
        <f t="shared" si="2"/>
        <v>16.23</v>
      </c>
      <c r="O8" s="18"/>
      <c r="S8" s="17"/>
      <c r="T8" s="18" t="s">
        <v>31</v>
      </c>
      <c r="U8" s="19">
        <v>720</v>
      </c>
      <c r="V8" s="19">
        <f t="shared" si="3"/>
        <v>3294.5299999999997</v>
      </c>
      <c r="W8" s="18"/>
      <c r="X8" s="17"/>
      <c r="Y8" s="32" t="s">
        <v>37</v>
      </c>
      <c r="Z8" s="19">
        <v>24</v>
      </c>
      <c r="AA8" s="19">
        <f t="shared" si="4"/>
        <v>215.55</v>
      </c>
      <c r="AB8" s="18"/>
    </row>
    <row r="9" spans="1:28">
      <c r="A9" s="22" t="s">
        <v>23</v>
      </c>
      <c r="B9" s="18" t="s">
        <v>8</v>
      </c>
      <c r="C9" s="19">
        <v>5045</v>
      </c>
      <c r="D9" s="21">
        <f t="shared" si="1"/>
        <v>61182.51</v>
      </c>
      <c r="E9" s="18"/>
      <c r="F9" s="22" t="s">
        <v>29</v>
      </c>
      <c r="G9" s="18" t="s">
        <v>9</v>
      </c>
      <c r="H9" s="19">
        <v>2000</v>
      </c>
      <c r="I9" s="19">
        <f t="shared" si="0"/>
        <v>12800</v>
      </c>
      <c r="J9" s="19"/>
      <c r="K9" s="22" t="s">
        <v>24</v>
      </c>
      <c r="L9" s="32" t="s">
        <v>11</v>
      </c>
      <c r="M9" s="19">
        <v>1.67</v>
      </c>
      <c r="N9" s="19">
        <f t="shared" si="2"/>
        <v>17.899999999999999</v>
      </c>
      <c r="O9" s="18"/>
      <c r="S9" s="22" t="s">
        <v>21</v>
      </c>
      <c r="T9" s="18" t="s">
        <v>4</v>
      </c>
      <c r="U9" s="19">
        <v>7.6</v>
      </c>
      <c r="V9" s="19">
        <f t="shared" si="3"/>
        <v>3302.1299999999997</v>
      </c>
      <c r="W9" s="18"/>
      <c r="X9" s="17"/>
      <c r="Y9" s="32" t="s">
        <v>38</v>
      </c>
      <c r="Z9" s="19">
        <v>24.65</v>
      </c>
      <c r="AA9" s="19">
        <f t="shared" si="4"/>
        <v>240.20000000000002</v>
      </c>
      <c r="AB9" s="18"/>
    </row>
    <row r="10" spans="1:28">
      <c r="A10" s="22" t="s">
        <v>24</v>
      </c>
      <c r="B10" s="18" t="s">
        <v>8</v>
      </c>
      <c r="C10" s="19">
        <v>1775</v>
      </c>
      <c r="D10" s="21">
        <f t="shared" si="1"/>
        <v>62957.51</v>
      </c>
      <c r="E10" s="18"/>
      <c r="F10" s="22"/>
      <c r="G10" s="18"/>
      <c r="H10" s="19"/>
      <c r="I10" s="19"/>
      <c r="J10" s="19"/>
      <c r="K10" s="22" t="s">
        <v>25</v>
      </c>
      <c r="L10" s="32" t="s">
        <v>11</v>
      </c>
      <c r="M10" s="19">
        <v>0.42</v>
      </c>
      <c r="N10" s="19">
        <f t="shared" si="2"/>
        <v>18.32</v>
      </c>
      <c r="O10" s="18"/>
      <c r="S10" s="17"/>
      <c r="T10" s="18" t="s">
        <v>31</v>
      </c>
      <c r="U10" s="19">
        <v>979.67</v>
      </c>
      <c r="V10" s="19">
        <f t="shared" si="3"/>
        <v>4281.7999999999993</v>
      </c>
      <c r="W10" s="18"/>
      <c r="X10" s="22" t="s">
        <v>21</v>
      </c>
      <c r="Y10" s="32" t="s">
        <v>7</v>
      </c>
      <c r="Z10" s="19">
        <v>10.63</v>
      </c>
      <c r="AA10" s="19">
        <f t="shared" si="4"/>
        <v>250.83</v>
      </c>
      <c r="AB10" s="18"/>
    </row>
    <row r="11" spans="1:28">
      <c r="A11" s="22" t="s">
        <v>25</v>
      </c>
      <c r="B11" s="18" t="s">
        <v>8</v>
      </c>
      <c r="C11" s="19">
        <v>4875</v>
      </c>
      <c r="D11" s="21">
        <f t="shared" si="1"/>
        <v>67832.510000000009</v>
      </c>
      <c r="E11" s="18"/>
      <c r="F11" s="18"/>
      <c r="G11" s="18"/>
      <c r="H11" s="19"/>
      <c r="I11" s="17"/>
      <c r="J11" s="17"/>
      <c r="K11" s="22" t="s">
        <v>27</v>
      </c>
      <c r="L11" s="32" t="s">
        <v>11</v>
      </c>
      <c r="M11" s="17">
        <v>21.42</v>
      </c>
      <c r="N11" s="19">
        <f t="shared" si="2"/>
        <v>39.74</v>
      </c>
      <c r="O11" s="18"/>
      <c r="S11" s="22" t="s">
        <v>22</v>
      </c>
      <c r="T11" s="18" t="s">
        <v>4</v>
      </c>
      <c r="U11" s="19">
        <v>2212.9699999999998</v>
      </c>
      <c r="V11" s="19">
        <f t="shared" si="3"/>
        <v>6494.7699999999986</v>
      </c>
      <c r="W11" s="18"/>
      <c r="X11" s="17"/>
      <c r="Y11" s="32" t="s">
        <v>39</v>
      </c>
      <c r="Z11" s="19">
        <v>7.7</v>
      </c>
      <c r="AA11" s="19">
        <f t="shared" si="4"/>
        <v>258.53000000000003</v>
      </c>
      <c r="AB11" s="18"/>
    </row>
    <row r="12" spans="1:28">
      <c r="A12" s="17"/>
      <c r="B12" s="18" t="s">
        <v>26</v>
      </c>
      <c r="C12" s="19">
        <v>16.899999999999999</v>
      </c>
      <c r="D12" s="21">
        <f t="shared" si="1"/>
        <v>67849.41</v>
      </c>
      <c r="E12" s="18"/>
      <c r="F12" s="18"/>
      <c r="G12" s="18"/>
      <c r="H12" s="19"/>
      <c r="I12" s="17"/>
      <c r="J12" s="17"/>
      <c r="K12" s="22" t="s">
        <v>28</v>
      </c>
      <c r="L12" s="32" t="s">
        <v>11</v>
      </c>
      <c r="M12" s="17">
        <v>2.21</v>
      </c>
      <c r="N12" s="19">
        <f t="shared" si="2"/>
        <v>41.95</v>
      </c>
      <c r="O12" s="18"/>
      <c r="S12" s="22" t="s">
        <v>23</v>
      </c>
      <c r="T12" s="18" t="s">
        <v>4</v>
      </c>
      <c r="U12" s="19">
        <v>626.59</v>
      </c>
      <c r="V12" s="19">
        <f t="shared" si="3"/>
        <v>7121.3599999999988</v>
      </c>
      <c r="W12" s="18"/>
      <c r="X12" s="22" t="s">
        <v>22</v>
      </c>
      <c r="Y12" s="32" t="s">
        <v>7</v>
      </c>
      <c r="Z12" s="19">
        <v>10.25</v>
      </c>
      <c r="AA12" s="19">
        <f t="shared" si="4"/>
        <v>268.78000000000003</v>
      </c>
      <c r="AB12" s="18"/>
    </row>
    <row r="13" spans="1:28">
      <c r="A13" s="22" t="s">
        <v>27</v>
      </c>
      <c r="B13" s="18" t="s">
        <v>8</v>
      </c>
      <c r="C13" s="19">
        <v>45</v>
      </c>
      <c r="D13" s="21">
        <f t="shared" si="1"/>
        <v>67894.41</v>
      </c>
      <c r="E13" s="18"/>
      <c r="F13" s="18"/>
      <c r="G13" s="18"/>
      <c r="H13" s="19"/>
      <c r="I13" s="17"/>
      <c r="J13" s="17"/>
      <c r="K13" s="22" t="s">
        <v>29</v>
      </c>
      <c r="L13" s="32" t="s">
        <v>11</v>
      </c>
      <c r="M13" s="17">
        <v>0.04</v>
      </c>
      <c r="N13" s="19">
        <f t="shared" si="2"/>
        <v>41.99</v>
      </c>
      <c r="O13" s="18"/>
      <c r="S13" s="22" t="s">
        <v>24</v>
      </c>
      <c r="T13" s="18" t="s">
        <v>4</v>
      </c>
      <c r="U13" s="19">
        <v>2048.7199999999998</v>
      </c>
      <c r="V13" s="19">
        <f t="shared" si="3"/>
        <v>9170.0799999999981</v>
      </c>
      <c r="W13" s="18"/>
      <c r="X13" s="17"/>
      <c r="Y13" s="32" t="s">
        <v>38</v>
      </c>
      <c r="Z13" s="19">
        <v>10.8</v>
      </c>
      <c r="AA13" s="19">
        <f t="shared" si="4"/>
        <v>279.58000000000004</v>
      </c>
      <c r="AB13" s="18"/>
    </row>
    <row r="14" spans="1:28">
      <c r="A14" s="22" t="s">
        <v>28</v>
      </c>
      <c r="B14" s="18" t="s">
        <v>8</v>
      </c>
      <c r="C14" s="19">
        <v>7311.88</v>
      </c>
      <c r="D14" s="21">
        <f t="shared" si="1"/>
        <v>75206.290000000008</v>
      </c>
      <c r="E14" s="18"/>
      <c r="F14" s="18"/>
      <c r="G14" s="18"/>
      <c r="H14" s="19"/>
      <c r="I14" s="17"/>
      <c r="J14" s="17"/>
      <c r="K14" s="22" t="s">
        <v>30</v>
      </c>
      <c r="L14" s="32" t="s">
        <v>11</v>
      </c>
      <c r="M14" s="17">
        <v>0.72</v>
      </c>
      <c r="N14" s="19">
        <f t="shared" si="2"/>
        <v>42.71</v>
      </c>
      <c r="O14" s="18"/>
      <c r="S14" s="22" t="s">
        <v>25</v>
      </c>
      <c r="T14" s="18" t="s">
        <v>4</v>
      </c>
      <c r="U14" s="19">
        <v>5247.54</v>
      </c>
      <c r="V14" s="19">
        <f t="shared" si="3"/>
        <v>14417.619999999999</v>
      </c>
      <c r="W14" s="18"/>
      <c r="X14" s="17"/>
      <c r="Y14" s="32" t="s">
        <v>40</v>
      </c>
      <c r="Z14" s="19">
        <v>25.95</v>
      </c>
      <c r="AA14" s="19">
        <f t="shared" si="4"/>
        <v>305.53000000000003</v>
      </c>
      <c r="AB14" s="18"/>
    </row>
    <row r="15" spans="1:28">
      <c r="A15" s="22" t="s">
        <v>29</v>
      </c>
      <c r="B15" s="18" t="s">
        <v>8</v>
      </c>
      <c r="C15" s="19">
        <v>45</v>
      </c>
      <c r="D15" s="21">
        <f t="shared" si="1"/>
        <v>75251.290000000008</v>
      </c>
      <c r="E15" s="18"/>
      <c r="F15" s="18"/>
      <c r="G15" s="18"/>
      <c r="H15" s="19"/>
      <c r="I15" s="17"/>
      <c r="J15" s="17"/>
      <c r="K15" s="17"/>
      <c r="L15" s="17"/>
      <c r="M15" s="17"/>
      <c r="N15" s="17"/>
      <c r="O15" s="18"/>
      <c r="S15" s="17"/>
      <c r="T15" s="18" t="s">
        <v>33</v>
      </c>
      <c r="U15" s="19">
        <v>4700</v>
      </c>
      <c r="V15" s="19">
        <f t="shared" si="3"/>
        <v>19117.62</v>
      </c>
      <c r="W15" s="18"/>
      <c r="X15" s="22" t="s">
        <v>23</v>
      </c>
      <c r="Y15" s="32" t="s">
        <v>7</v>
      </c>
      <c r="Z15" s="19">
        <v>10.73</v>
      </c>
      <c r="AA15" s="19">
        <f t="shared" si="4"/>
        <v>316.26000000000005</v>
      </c>
      <c r="AB15" s="18"/>
    </row>
    <row r="16" spans="1:28">
      <c r="A16" s="22" t="s">
        <v>30</v>
      </c>
      <c r="B16" s="18" t="s">
        <v>8</v>
      </c>
      <c r="C16" s="19">
        <v>1495</v>
      </c>
      <c r="D16" s="21">
        <f t="shared" si="1"/>
        <v>76746.290000000008</v>
      </c>
      <c r="E16" s="18"/>
      <c r="F16" s="18"/>
      <c r="G16" s="18"/>
      <c r="H16" s="19"/>
      <c r="I16" s="17"/>
      <c r="J16" s="17"/>
      <c r="K16" s="17"/>
      <c r="L16" s="17"/>
      <c r="M16" s="17"/>
      <c r="N16" s="17"/>
      <c r="O16" s="18"/>
      <c r="S16" s="22" t="s">
        <v>27</v>
      </c>
      <c r="T16" s="18" t="s">
        <v>4</v>
      </c>
      <c r="U16" s="19">
        <v>1375.16</v>
      </c>
      <c r="V16" s="19">
        <f t="shared" si="3"/>
        <v>20492.78</v>
      </c>
      <c r="W16" s="18"/>
      <c r="X16" s="17"/>
      <c r="Y16" s="32" t="s">
        <v>39</v>
      </c>
      <c r="Z16" s="19">
        <v>14.27</v>
      </c>
      <c r="AA16" s="19">
        <f t="shared" si="4"/>
        <v>330.53000000000003</v>
      </c>
      <c r="AB16" s="18"/>
    </row>
    <row r="17" spans="1:28">
      <c r="A17" s="22"/>
      <c r="B17" s="18"/>
      <c r="C17" s="19"/>
      <c r="D17" s="21"/>
      <c r="E17" s="18"/>
      <c r="F17" s="18"/>
      <c r="G17" s="18"/>
      <c r="H17" s="19"/>
      <c r="I17" s="17"/>
      <c r="J17" s="17"/>
      <c r="K17" s="17"/>
      <c r="L17" s="17"/>
      <c r="M17" s="17"/>
      <c r="N17" s="17"/>
      <c r="O17" s="18"/>
      <c r="S17" s="20"/>
      <c r="T17" s="18" t="s">
        <v>33</v>
      </c>
      <c r="U17" s="19">
        <v>600</v>
      </c>
      <c r="V17" s="19">
        <f t="shared" si="3"/>
        <v>21092.78</v>
      </c>
      <c r="W17" s="18"/>
      <c r="X17" s="22" t="s">
        <v>24</v>
      </c>
      <c r="Y17" s="32" t="s">
        <v>7</v>
      </c>
      <c r="Z17" s="19">
        <v>10.34</v>
      </c>
      <c r="AA17" s="19">
        <f t="shared" si="4"/>
        <v>340.87</v>
      </c>
      <c r="AB17" s="36"/>
    </row>
    <row r="18" spans="1:28">
      <c r="A18" s="17"/>
      <c r="B18" s="18"/>
      <c r="C18" s="19"/>
      <c r="D18" s="17"/>
      <c r="E18" s="18"/>
      <c r="F18" s="18"/>
      <c r="G18" s="18"/>
      <c r="H18" s="19"/>
      <c r="I18" s="17"/>
      <c r="J18" s="17"/>
      <c r="K18" s="17"/>
      <c r="L18" s="17"/>
      <c r="M18" s="17"/>
      <c r="N18" s="17"/>
      <c r="O18" s="18"/>
      <c r="S18" s="22" t="s">
        <v>28</v>
      </c>
      <c r="T18" s="18" t="s">
        <v>4</v>
      </c>
      <c r="U18" s="19">
        <v>1226.25</v>
      </c>
      <c r="V18" s="19">
        <f t="shared" si="3"/>
        <v>22319.03</v>
      </c>
      <c r="W18" s="18"/>
      <c r="X18" s="17"/>
      <c r="Y18" s="32" t="s">
        <v>41</v>
      </c>
      <c r="Z18" s="19">
        <v>356.31</v>
      </c>
      <c r="AA18" s="19">
        <f t="shared" si="4"/>
        <v>697.18000000000006</v>
      </c>
      <c r="AB18" s="18"/>
    </row>
    <row r="19" spans="1:28">
      <c r="A19" s="33" t="s">
        <v>3</v>
      </c>
      <c r="B19" s="34" t="s">
        <v>8</v>
      </c>
      <c r="C19" s="35">
        <f>D16</f>
        <v>76746.290000000008</v>
      </c>
      <c r="D19" s="17"/>
      <c r="E19" s="18"/>
      <c r="F19" s="18"/>
      <c r="G19" s="18"/>
      <c r="H19" s="19"/>
      <c r="I19" s="17"/>
      <c r="J19" s="17"/>
      <c r="K19" s="17"/>
      <c r="L19" s="17"/>
      <c r="M19" s="17"/>
      <c r="N19" s="17"/>
      <c r="O19" s="18"/>
      <c r="S19" s="22" t="s">
        <v>29</v>
      </c>
      <c r="T19" s="18" t="s">
        <v>4</v>
      </c>
      <c r="U19" s="19">
        <v>2307.81</v>
      </c>
      <c r="V19" s="19">
        <f t="shared" si="3"/>
        <v>24626.84</v>
      </c>
      <c r="W19" s="18"/>
      <c r="X19" s="22" t="s">
        <v>25</v>
      </c>
      <c r="Y19" s="32" t="s">
        <v>7</v>
      </c>
      <c r="Z19" s="19">
        <v>11.23</v>
      </c>
      <c r="AA19" s="19">
        <f t="shared" si="4"/>
        <v>708.41000000000008</v>
      </c>
      <c r="AB19" s="18"/>
    </row>
    <row r="20" spans="1:28">
      <c r="A20" s="33"/>
      <c r="B20" s="34" t="s">
        <v>9</v>
      </c>
      <c r="C20" s="35">
        <f>I9</f>
        <v>12800</v>
      </c>
      <c r="D20" s="17"/>
      <c r="E20" s="18"/>
      <c r="F20" s="18"/>
      <c r="G20" s="18"/>
      <c r="H20" s="19"/>
      <c r="I20" s="17"/>
      <c r="J20" s="17"/>
      <c r="K20" s="17"/>
      <c r="L20" s="17"/>
      <c r="M20" s="17"/>
      <c r="N20" s="17"/>
      <c r="O20" s="18"/>
      <c r="S20" s="22" t="s">
        <v>30</v>
      </c>
      <c r="T20" s="18" t="s">
        <v>4</v>
      </c>
      <c r="U20" s="19">
        <v>1335.2</v>
      </c>
      <c r="V20" s="19">
        <f t="shared" si="3"/>
        <v>25962.04</v>
      </c>
      <c r="W20" s="18"/>
      <c r="X20" s="20"/>
      <c r="Y20" s="32" t="s">
        <v>39</v>
      </c>
      <c r="Z20" s="19">
        <v>8</v>
      </c>
      <c r="AA20" s="19">
        <f t="shared" si="4"/>
        <v>716.41000000000008</v>
      </c>
      <c r="AB20" s="18"/>
    </row>
    <row r="21" spans="1:28">
      <c r="A21" s="33"/>
      <c r="B21" s="34" t="s">
        <v>46</v>
      </c>
      <c r="C21" s="35">
        <f>N14</f>
        <v>42.71</v>
      </c>
      <c r="D21" s="17"/>
      <c r="E21" s="18"/>
      <c r="F21" s="18"/>
      <c r="G21" s="18"/>
      <c r="H21" s="19"/>
      <c r="I21" s="17"/>
      <c r="J21" s="17"/>
      <c r="K21" s="17"/>
      <c r="L21" s="17"/>
      <c r="M21" s="17"/>
      <c r="N21" s="17"/>
      <c r="O21" s="18"/>
      <c r="S21" s="17"/>
      <c r="T21" s="18"/>
      <c r="U21" s="19"/>
      <c r="V21" s="19"/>
      <c r="W21" s="18"/>
      <c r="X21" s="17"/>
      <c r="Y21" s="32" t="s">
        <v>42</v>
      </c>
      <c r="Z21" s="19">
        <v>258.81</v>
      </c>
      <c r="AA21" s="19">
        <f t="shared" si="4"/>
        <v>975.22</v>
      </c>
      <c r="AB21" s="18"/>
    </row>
    <row r="22" spans="1:28">
      <c r="A22" s="33" t="s">
        <v>3</v>
      </c>
      <c r="B22" s="34"/>
      <c r="C22" s="35">
        <f>SUM(C19:C21)</f>
        <v>89589.000000000015</v>
      </c>
      <c r="D22" s="17"/>
      <c r="E22" s="18"/>
      <c r="F22" s="18"/>
      <c r="G22" s="18"/>
      <c r="H22" s="19"/>
      <c r="I22" s="17"/>
      <c r="J22" s="17"/>
      <c r="K22" s="17"/>
      <c r="L22" s="17"/>
      <c r="M22" s="17"/>
      <c r="N22" s="17"/>
      <c r="O22" s="18"/>
      <c r="S22" s="17"/>
      <c r="T22" s="18"/>
      <c r="U22" s="18"/>
      <c r="V22" s="19"/>
      <c r="W22" s="18"/>
      <c r="X22" s="22" t="s">
        <v>27</v>
      </c>
      <c r="Y22" s="32" t="s">
        <v>7</v>
      </c>
      <c r="Z22" s="19">
        <v>11.45</v>
      </c>
      <c r="AA22" s="19">
        <f t="shared" si="4"/>
        <v>986.67000000000007</v>
      </c>
      <c r="AB22" s="18"/>
    </row>
    <row r="23" spans="1:28">
      <c r="A23" s="20"/>
      <c r="B23" s="18"/>
      <c r="C23" s="19"/>
      <c r="D23" s="17"/>
      <c r="E23" s="18"/>
      <c r="F23" s="18"/>
      <c r="G23" s="18"/>
      <c r="H23" s="19"/>
      <c r="I23" s="17"/>
      <c r="J23" s="17"/>
      <c r="K23" s="17"/>
      <c r="L23" s="17"/>
      <c r="M23" s="17"/>
      <c r="N23" s="17"/>
      <c r="O23" s="18"/>
      <c r="S23" s="17"/>
      <c r="T23" s="18"/>
      <c r="U23" s="19"/>
      <c r="V23" s="19"/>
      <c r="W23" s="18"/>
      <c r="X23" s="20"/>
      <c r="Y23" s="32" t="s">
        <v>39</v>
      </c>
      <c r="Z23" s="19">
        <v>13.7</v>
      </c>
      <c r="AA23" s="19">
        <f t="shared" si="4"/>
        <v>1000.3700000000001</v>
      </c>
      <c r="AB23" s="18"/>
    </row>
    <row r="24" spans="1:28">
      <c r="A24" s="20"/>
      <c r="B24" s="18" t="s">
        <v>14</v>
      </c>
      <c r="C24" s="19">
        <f>C22-U27</f>
        <v>58865.260000000009</v>
      </c>
      <c r="D24" s="21"/>
      <c r="E24" s="18"/>
      <c r="F24" s="18"/>
      <c r="G24" s="18"/>
      <c r="H24" s="19"/>
      <c r="I24" s="17"/>
      <c r="J24" s="17"/>
      <c r="K24" s="17"/>
      <c r="L24" s="17"/>
      <c r="M24" s="17"/>
      <c r="N24" s="17"/>
      <c r="O24" s="18"/>
      <c r="S24" s="20"/>
      <c r="T24" s="18"/>
      <c r="U24" s="18"/>
      <c r="V24" s="19"/>
      <c r="W24" s="18"/>
      <c r="X24" s="20"/>
      <c r="Y24" s="37" t="s">
        <v>10</v>
      </c>
      <c r="Z24" s="19">
        <v>705.12</v>
      </c>
      <c r="AA24" s="19">
        <f t="shared" si="4"/>
        <v>1705.4900000000002</v>
      </c>
      <c r="AB24" s="18"/>
    </row>
    <row r="25" spans="1:28">
      <c r="A25" s="20"/>
      <c r="B25" s="18"/>
      <c r="C25" s="19" t="s">
        <v>34</v>
      </c>
      <c r="D25" s="21"/>
      <c r="E25" s="18"/>
      <c r="F25" s="18"/>
      <c r="G25" s="18"/>
      <c r="H25" s="19"/>
      <c r="I25" s="17"/>
      <c r="J25" s="17"/>
      <c r="K25" s="17"/>
      <c r="L25" s="17"/>
      <c r="M25" s="17"/>
      <c r="N25" s="17"/>
      <c r="O25" s="18"/>
      <c r="S25" s="20"/>
      <c r="T25" s="18"/>
      <c r="U25" s="19"/>
      <c r="V25" s="19"/>
      <c r="W25" s="18"/>
      <c r="X25" s="22" t="s">
        <v>28</v>
      </c>
      <c r="Y25" s="32" t="s">
        <v>7</v>
      </c>
      <c r="Z25" s="19">
        <v>11.96</v>
      </c>
      <c r="AA25" s="19">
        <f t="shared" si="4"/>
        <v>1717.4500000000003</v>
      </c>
      <c r="AB25" s="18"/>
    </row>
    <row r="26" spans="1:28">
      <c r="A26" s="12"/>
      <c r="C26" s="2"/>
      <c r="D26" s="15"/>
      <c r="S26" s="23"/>
      <c r="T26" s="18"/>
      <c r="U26" s="19"/>
      <c r="V26" s="19"/>
      <c r="W26" s="18"/>
      <c r="X26" s="17"/>
      <c r="Y26" s="32" t="s">
        <v>39</v>
      </c>
      <c r="Z26" s="19">
        <v>6.5</v>
      </c>
      <c r="AA26" s="19">
        <f t="shared" si="4"/>
        <v>1723.9500000000003</v>
      </c>
      <c r="AB26" s="18"/>
    </row>
    <row r="27" spans="1:28">
      <c r="A27" s="12"/>
      <c r="C27" s="6"/>
      <c r="D27" s="15"/>
      <c r="S27" s="20"/>
      <c r="T27" s="18" t="s">
        <v>15</v>
      </c>
      <c r="U27" s="19">
        <f>V20+AA31</f>
        <v>30723.74</v>
      </c>
      <c r="V27" s="19"/>
      <c r="W27" s="18"/>
      <c r="X27" s="22" t="s">
        <v>29</v>
      </c>
      <c r="Y27" s="32" t="s">
        <v>7</v>
      </c>
      <c r="Z27" s="19">
        <v>11.78</v>
      </c>
      <c r="AA27" s="19">
        <f t="shared" si="4"/>
        <v>1735.7300000000002</v>
      </c>
      <c r="AB27" s="18"/>
    </row>
    <row r="28" spans="1:28">
      <c r="A28" s="12"/>
      <c r="D28" s="15"/>
      <c r="S28" s="20"/>
      <c r="T28" s="18"/>
      <c r="U28" s="19"/>
      <c r="V28" s="19"/>
      <c r="W28" s="18"/>
      <c r="X28" s="17"/>
      <c r="Y28" s="32" t="s">
        <v>39</v>
      </c>
      <c r="Z28" s="19">
        <v>6.8</v>
      </c>
      <c r="AA28" s="19">
        <f t="shared" si="4"/>
        <v>1742.5300000000002</v>
      </c>
      <c r="AB28" s="18"/>
    </row>
    <row r="29" spans="1:28">
      <c r="A29" s="12"/>
      <c r="D29" s="15"/>
      <c r="S29" s="17"/>
      <c r="T29" s="18"/>
      <c r="U29" s="19"/>
      <c r="V29" s="19"/>
      <c r="W29" s="18"/>
      <c r="X29" s="20"/>
      <c r="Y29" s="32" t="s">
        <v>12</v>
      </c>
      <c r="Z29" s="19">
        <v>3000</v>
      </c>
      <c r="AA29" s="19">
        <f t="shared" si="4"/>
        <v>4742.5300000000007</v>
      </c>
      <c r="AB29" s="18"/>
    </row>
    <row r="30" spans="1:28">
      <c r="A30" s="12"/>
      <c r="D30" s="15"/>
      <c r="S30" s="17"/>
      <c r="T30" s="18"/>
      <c r="U30" s="19"/>
      <c r="V30" s="18"/>
      <c r="W30" s="18"/>
      <c r="X30" s="22" t="s">
        <v>30</v>
      </c>
      <c r="Y30" s="32" t="s">
        <v>7</v>
      </c>
      <c r="Z30" s="19">
        <v>11.97</v>
      </c>
      <c r="AA30" s="19">
        <f t="shared" si="4"/>
        <v>4754.5000000000009</v>
      </c>
      <c r="AB30" s="18"/>
    </row>
    <row r="31" spans="1:28">
      <c r="A31" s="12"/>
      <c r="D31" s="15"/>
      <c r="S31" s="17"/>
      <c r="T31" s="18"/>
      <c r="U31" s="19"/>
      <c r="V31" s="19"/>
      <c r="W31" s="18"/>
      <c r="X31" s="20"/>
      <c r="Y31" s="32" t="s">
        <v>39</v>
      </c>
      <c r="Z31" s="19">
        <v>7.2</v>
      </c>
      <c r="AA31" s="19">
        <f t="shared" si="4"/>
        <v>4761.7000000000007</v>
      </c>
      <c r="AB31" s="18"/>
    </row>
    <row r="32" spans="1:28">
      <c r="A32" s="12"/>
      <c r="D32" s="15"/>
      <c r="S32" s="17"/>
      <c r="T32" s="18"/>
      <c r="U32" s="37"/>
      <c r="V32" s="19"/>
      <c r="W32" s="18"/>
      <c r="X32" s="17"/>
      <c r="Y32" s="17"/>
      <c r="Z32" s="19"/>
      <c r="AA32" s="17"/>
      <c r="AB32" s="18"/>
    </row>
    <row r="33" spans="1:27">
      <c r="A33" s="12"/>
      <c r="D33" s="15"/>
      <c r="V33" s="13"/>
      <c r="AA33" s="14"/>
    </row>
    <row r="34" spans="1:27">
      <c r="A34" s="12"/>
      <c r="D34" s="15"/>
      <c r="V34" s="13"/>
      <c r="AA34" s="14"/>
    </row>
    <row r="35" spans="1:27">
      <c r="A35" s="12"/>
      <c r="D35" s="15"/>
      <c r="V35" s="13"/>
      <c r="AA35" s="14"/>
    </row>
    <row r="36" spans="1:27">
      <c r="A36" s="12"/>
      <c r="D36" s="15"/>
      <c r="V36" s="13"/>
      <c r="AA36" s="14"/>
    </row>
    <row r="37" spans="1:27">
      <c r="A37" s="12"/>
      <c r="D37" s="15"/>
      <c r="V37" s="13"/>
      <c r="AA37" s="14"/>
    </row>
    <row r="38" spans="1:27">
      <c r="A38" s="12"/>
      <c r="D38" s="15"/>
      <c r="V38" s="13"/>
    </row>
    <row r="39" spans="1:27">
      <c r="A39" s="12"/>
      <c r="D39" s="15"/>
      <c r="V39" s="13"/>
    </row>
    <row r="40" spans="1:27">
      <c r="A40" s="12"/>
      <c r="D40" s="15"/>
      <c r="V40" s="13"/>
    </row>
    <row r="41" spans="1:27">
      <c r="V41" s="13"/>
    </row>
    <row r="42" spans="1:27">
      <c r="V42" s="13"/>
    </row>
    <row r="43" spans="1:27">
      <c r="D43" s="15"/>
      <c r="V43" s="13"/>
    </row>
    <row r="44" spans="1:27">
      <c r="V44" s="13"/>
    </row>
    <row r="45" spans="1:27">
      <c r="V45" s="13"/>
    </row>
    <row r="46" spans="1:27">
      <c r="V46" s="13"/>
    </row>
    <row r="47" spans="1:27">
      <c r="V47" s="13"/>
    </row>
    <row r="48" spans="1:27">
      <c r="V48" s="13"/>
    </row>
    <row r="49" spans="22:22">
      <c r="V49" s="13"/>
    </row>
    <row r="50" spans="22:22">
      <c r="V50" s="13"/>
    </row>
    <row r="51" spans="22:22">
      <c r="V51" s="13"/>
    </row>
    <row r="52" spans="22:22">
      <c r="V52" s="13"/>
    </row>
    <row r="53" spans="22:22">
      <c r="V53" s="13"/>
    </row>
    <row r="54" spans="22:22">
      <c r="V54" s="13"/>
    </row>
    <row r="55" spans="22:22">
      <c r="V55" s="13"/>
    </row>
    <row r="56" spans="22:22">
      <c r="V56" s="13"/>
    </row>
    <row r="57" spans="22:22">
      <c r="V57" s="13"/>
    </row>
    <row r="58" spans="22:22">
      <c r="V58" s="13"/>
    </row>
    <row r="59" spans="22:22">
      <c r="V59" s="13"/>
    </row>
    <row r="60" spans="22:22">
      <c r="V60" s="13"/>
    </row>
    <row r="61" spans="22:22">
      <c r="V61" s="13"/>
    </row>
    <row r="62" spans="22:22">
      <c r="V62" s="13"/>
    </row>
    <row r="63" spans="22:22">
      <c r="V63" s="13"/>
    </row>
    <row r="64" spans="22:22">
      <c r="V64" s="13"/>
    </row>
    <row r="65" spans="22:22">
      <c r="V65" s="13"/>
    </row>
    <row r="66" spans="22:22">
      <c r="V66" s="13"/>
    </row>
    <row r="67" spans="22:22">
      <c r="V67" s="13"/>
    </row>
    <row r="68" spans="22:22">
      <c r="V68" s="13"/>
    </row>
    <row r="69" spans="22:22">
      <c r="V69" s="13"/>
    </row>
    <row r="70" spans="22:22">
      <c r="V70" s="13"/>
    </row>
    <row r="71" spans="22:22">
      <c r="V71" s="13"/>
    </row>
    <row r="72" spans="22:22">
      <c r="V72" s="13"/>
    </row>
    <row r="73" spans="22:22">
      <c r="V73" s="13"/>
    </row>
    <row r="74" spans="22:22">
      <c r="V74" s="13"/>
    </row>
    <row r="75" spans="22:22">
      <c r="V75" s="13"/>
    </row>
    <row r="76" spans="22:22">
      <c r="V76" s="13"/>
    </row>
    <row r="77" spans="22:22">
      <c r="V77" s="13"/>
    </row>
    <row r="78" spans="22:22">
      <c r="V78" s="13"/>
    </row>
    <row r="79" spans="22:22">
      <c r="V79" s="13"/>
    </row>
    <row r="80" spans="22:22">
      <c r="V80" s="13"/>
    </row>
    <row r="81" spans="22:22">
      <c r="V81" s="13"/>
    </row>
    <row r="82" spans="22:22">
      <c r="V82" s="13"/>
    </row>
    <row r="83" spans="22:22">
      <c r="V83" s="13"/>
    </row>
    <row r="84" spans="22:22">
      <c r="V84" s="13"/>
    </row>
    <row r="85" spans="22:22">
      <c r="V85" s="13"/>
    </row>
    <row r="86" spans="22:22">
      <c r="V86" s="13"/>
    </row>
    <row r="87" spans="22:22">
      <c r="V87" s="13"/>
    </row>
    <row r="88" spans="22:22">
      <c r="V88" s="13"/>
    </row>
    <row r="89" spans="22:22">
      <c r="V89" s="13"/>
    </row>
    <row r="90" spans="22:22">
      <c r="V90" s="13"/>
    </row>
    <row r="91" spans="22:22">
      <c r="V91" s="13"/>
    </row>
    <row r="92" spans="22:22">
      <c r="V92" s="13"/>
    </row>
  </sheetData>
  <phoneticPr fontId="8" type="noConversion"/>
  <pageMargins left="0.55000000000000004" right="0.55000000000000004" top="0.60629921259842523" bottom="0.60629921259842523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="150" zoomScaleNormal="150" zoomScalePageLayoutView="150" workbookViewId="0">
      <selection activeCell="K12" sqref="K12"/>
    </sheetView>
  </sheetViews>
  <sheetFormatPr baseColWidth="10" defaultRowHeight="15" x14ac:dyDescent="0"/>
  <cols>
    <col min="1" max="1" width="9.42578125" style="42" customWidth="1"/>
    <col min="2" max="6" width="7.28515625" style="42" customWidth="1"/>
    <col min="7" max="9" width="7.28515625" style="45" customWidth="1"/>
    <col min="10" max="16384" width="10.7109375" style="42"/>
  </cols>
  <sheetData>
    <row r="1" spans="1:9" s="39" customFormat="1">
      <c r="A1" s="38" t="s">
        <v>48</v>
      </c>
      <c r="B1" s="38">
        <v>2016</v>
      </c>
      <c r="C1" s="38">
        <v>2017</v>
      </c>
      <c r="D1" s="38">
        <v>2018</v>
      </c>
      <c r="E1" s="38">
        <v>2019</v>
      </c>
      <c r="F1" s="38">
        <v>2020</v>
      </c>
      <c r="G1" s="38">
        <v>2021</v>
      </c>
      <c r="H1" s="38">
        <v>2022</v>
      </c>
      <c r="I1" s="38">
        <v>2023</v>
      </c>
    </row>
    <row r="2" spans="1:9">
      <c r="A2" s="40" t="s">
        <v>49</v>
      </c>
      <c r="B2" s="41">
        <v>54</v>
      </c>
      <c r="C2" s="41">
        <v>13</v>
      </c>
      <c r="D2" s="41">
        <f>'[1]2018'!B20</f>
        <v>92</v>
      </c>
      <c r="E2" s="41">
        <f>'[1]2019'!B20</f>
        <v>67</v>
      </c>
      <c r="F2" s="41">
        <f>'[1]2020'!B33</f>
        <v>179</v>
      </c>
      <c r="G2" s="41">
        <f>'[1]2021'!B38</f>
        <v>340</v>
      </c>
      <c r="H2" s="41">
        <f>'[1]2022'!B25</f>
        <v>215</v>
      </c>
      <c r="I2" s="41">
        <f>'[1]2023'!B28</f>
        <v>166</v>
      </c>
    </row>
    <row r="3" spans="1:9">
      <c r="A3" s="40" t="s">
        <v>50</v>
      </c>
      <c r="B3" s="41">
        <v>57</v>
      </c>
      <c r="C3" s="41">
        <v>19</v>
      </c>
      <c r="D3" s="41">
        <f>'[1]2018'!C20</f>
        <v>50</v>
      </c>
      <c r="E3" s="41">
        <f>'[1]2019'!C20</f>
        <v>98</v>
      </c>
      <c r="F3" s="41">
        <f>'[1]2020'!C33</f>
        <v>117</v>
      </c>
      <c r="G3" s="41">
        <f>'[1]2021'!C38</f>
        <v>323</v>
      </c>
      <c r="H3" s="41">
        <f>'[1]2022'!C25</f>
        <v>205</v>
      </c>
      <c r="I3" s="41">
        <f>'[1]2023'!C28</f>
        <v>204</v>
      </c>
    </row>
    <row r="4" spans="1:9">
      <c r="A4" s="40" t="s">
        <v>51</v>
      </c>
      <c r="B4" s="41">
        <v>64</v>
      </c>
      <c r="C4" s="41">
        <v>25</v>
      </c>
      <c r="D4" s="41">
        <f>'[1]2018'!D20</f>
        <v>21</v>
      </c>
      <c r="E4" s="41">
        <f>'[1]2019'!D20</f>
        <v>71</v>
      </c>
      <c r="F4" s="41">
        <f>'[1]2020'!D33</f>
        <v>335</v>
      </c>
      <c r="G4" s="41">
        <f>'[1]2021'!D38</f>
        <v>285</v>
      </c>
      <c r="H4" s="41">
        <f>'[1]2022'!D25</f>
        <v>275</v>
      </c>
      <c r="I4" s="41">
        <f>'[1]2023'!D28</f>
        <v>160</v>
      </c>
    </row>
    <row r="5" spans="1:9">
      <c r="A5" s="40" t="s">
        <v>52</v>
      </c>
      <c r="B5" s="41">
        <v>14</v>
      </c>
      <c r="C5" s="41">
        <v>26</v>
      </c>
      <c r="D5" s="41">
        <f>'[1]2018'!E20</f>
        <v>33</v>
      </c>
      <c r="E5" s="41">
        <f>'[1]2019'!E20</f>
        <v>66</v>
      </c>
      <c r="F5" s="41">
        <f>'[1]2020'!E33</f>
        <v>273</v>
      </c>
      <c r="G5" s="41">
        <f>'[1]2021'!E38</f>
        <v>156</v>
      </c>
      <c r="H5" s="41">
        <f>'[1]2022'!E25</f>
        <v>363</v>
      </c>
      <c r="I5" s="41">
        <f>'[1]2023'!E28</f>
        <v>66</v>
      </c>
    </row>
    <row r="6" spans="1:9">
      <c r="A6" s="40" t="s">
        <v>53</v>
      </c>
      <c r="B6" s="41">
        <v>12</v>
      </c>
      <c r="C6" s="41">
        <v>21</v>
      </c>
      <c r="D6" s="41">
        <f>'[1]2018'!F20</f>
        <v>61</v>
      </c>
      <c r="E6" s="41">
        <f>'[1]2019'!F20</f>
        <v>47</v>
      </c>
      <c r="F6" s="41">
        <f>'[1]2020'!F33</f>
        <v>290</v>
      </c>
      <c r="G6" s="41">
        <f>'[1]2021'!F38</f>
        <v>104</v>
      </c>
      <c r="H6" s="41">
        <f>'[1]2022'!F25</f>
        <v>303</v>
      </c>
      <c r="I6" s="41">
        <f>'[1]2023'!D30</f>
        <v>0</v>
      </c>
    </row>
    <row r="7" spans="1:9">
      <c r="A7" s="40" t="s">
        <v>54</v>
      </c>
      <c r="B7" s="41">
        <v>17</v>
      </c>
      <c r="C7" s="41">
        <v>9</v>
      </c>
      <c r="D7" s="41">
        <f>'[1]2018'!G20</f>
        <v>48</v>
      </c>
      <c r="E7" s="41">
        <f>'[1]2019'!G20</f>
        <v>67</v>
      </c>
      <c r="F7" s="41">
        <f>'[1]2020'!G33</f>
        <v>284</v>
      </c>
      <c r="G7" s="41">
        <f>'[1]2021'!G38</f>
        <v>162</v>
      </c>
      <c r="H7" s="41">
        <f>'[1]2022'!G25</f>
        <v>214</v>
      </c>
      <c r="I7" s="41">
        <f>'[1]2023'!D31</f>
        <v>0</v>
      </c>
    </row>
    <row r="8" spans="1:9">
      <c r="A8" s="40" t="s">
        <v>55</v>
      </c>
      <c r="B8" s="41">
        <v>25</v>
      </c>
      <c r="C8" s="41">
        <v>12</v>
      </c>
      <c r="D8" s="41">
        <f>'[1]2018'!H20</f>
        <v>44</v>
      </c>
      <c r="E8" s="41">
        <f>'[1]2019'!H20</f>
        <v>40</v>
      </c>
      <c r="F8" s="41">
        <f>'[1]2020'!H33</f>
        <v>224</v>
      </c>
      <c r="G8" s="41">
        <f>'[1]2021'!H38</f>
        <v>161</v>
      </c>
      <c r="H8" s="41">
        <f>'[1]2022'!H25</f>
        <v>162</v>
      </c>
      <c r="I8" s="41">
        <f>'[1]2023'!D32</f>
        <v>0</v>
      </c>
    </row>
    <row r="9" spans="1:9">
      <c r="A9" s="40" t="s">
        <v>56</v>
      </c>
      <c r="B9" s="41">
        <v>24</v>
      </c>
      <c r="C9" s="41">
        <v>31</v>
      </c>
      <c r="D9" s="41">
        <f>'[1]2018'!I20</f>
        <v>71</v>
      </c>
      <c r="E9" s="41">
        <f>'[1]2019'!I20</f>
        <v>48</v>
      </c>
      <c r="F9" s="41">
        <f>'[1]2020'!I33</f>
        <v>268</v>
      </c>
      <c r="G9" s="41">
        <f>'[1]2021'!I38</f>
        <v>96</v>
      </c>
      <c r="H9" s="41">
        <f>'[1]2022'!I25</f>
        <v>148</v>
      </c>
      <c r="I9" s="41">
        <f>'[1]2023'!D33</f>
        <v>0</v>
      </c>
    </row>
    <row r="10" spans="1:9">
      <c r="A10" s="40" t="s">
        <v>57</v>
      </c>
      <c r="B10" s="41">
        <v>22</v>
      </c>
      <c r="C10" s="41">
        <v>31</v>
      </c>
      <c r="D10" s="41">
        <f>'[1]2018'!J20</f>
        <v>63</v>
      </c>
      <c r="E10" s="41">
        <f>'[1]2019'!J20</f>
        <v>107</v>
      </c>
      <c r="F10" s="41">
        <f>'[1]2020'!J33</f>
        <v>285</v>
      </c>
      <c r="G10" s="41">
        <f>'[1]2021'!J38</f>
        <v>169</v>
      </c>
      <c r="H10" s="41">
        <f>'[1]2022'!J25</f>
        <v>169</v>
      </c>
      <c r="I10" s="41">
        <f>'[1]2023'!D34</f>
        <v>0</v>
      </c>
    </row>
    <row r="11" spans="1:9">
      <c r="A11" s="40" t="s">
        <v>58</v>
      </c>
      <c r="B11" s="41">
        <v>15</v>
      </c>
      <c r="C11" s="41">
        <v>44</v>
      </c>
      <c r="D11" s="41">
        <f>'[1]2018'!K20</f>
        <v>62</v>
      </c>
      <c r="E11" s="41">
        <f>'[1]2019'!K20</f>
        <v>117</v>
      </c>
      <c r="F11" s="41">
        <f>'[1]2020'!K33</f>
        <v>289</v>
      </c>
      <c r="G11" s="41">
        <f>'[1]2021'!K38</f>
        <v>193</v>
      </c>
      <c r="H11" s="41">
        <f>'[1]2022'!K25</f>
        <v>169</v>
      </c>
      <c r="I11" s="41">
        <f>'[1]2023'!D35</f>
        <v>0</v>
      </c>
    </row>
    <row r="12" spans="1:9">
      <c r="A12" s="40" t="s">
        <v>59</v>
      </c>
      <c r="B12" s="41">
        <v>32</v>
      </c>
      <c r="C12" s="41">
        <v>49</v>
      </c>
      <c r="D12" s="41">
        <f>'[1]2018'!L20</f>
        <v>38</v>
      </c>
      <c r="E12" s="41">
        <f>'[1]2019'!L20</f>
        <v>103</v>
      </c>
      <c r="F12" s="41">
        <f>'[1]2020'!L33</f>
        <v>315</v>
      </c>
      <c r="G12" s="41">
        <f>'[1]2021'!L38</f>
        <v>237</v>
      </c>
      <c r="H12" s="41">
        <f>'[1]2022'!L25</f>
        <v>263</v>
      </c>
      <c r="I12" s="41">
        <f>'[1]2023'!D36</f>
        <v>0</v>
      </c>
    </row>
    <row r="13" spans="1:9">
      <c r="A13" s="40" t="s">
        <v>60</v>
      </c>
      <c r="B13" s="41">
        <v>47</v>
      </c>
      <c r="C13" s="41">
        <v>78</v>
      </c>
      <c r="D13" s="41">
        <f>'[1]2018'!M20</f>
        <v>140</v>
      </c>
      <c r="E13" s="41">
        <f>'[1]2019'!M20</f>
        <v>245</v>
      </c>
      <c r="F13" s="41">
        <f>'[1]2020'!M33</f>
        <v>547</v>
      </c>
      <c r="G13" s="41">
        <f>'[1]2021'!M38</f>
        <v>540</v>
      </c>
      <c r="H13" s="41">
        <f>'[1]2022'!M25</f>
        <v>404</v>
      </c>
      <c r="I13" s="41">
        <f>'[1]2023'!D37</f>
        <v>0</v>
      </c>
    </row>
    <row r="14" spans="1:9">
      <c r="A14" s="43" t="s">
        <v>3</v>
      </c>
      <c r="B14" s="44">
        <f>SUM(B2:B13)</f>
        <v>383</v>
      </c>
      <c r="C14" s="44">
        <f t="shared" ref="C14:I14" si="0">SUM(C2:C13)</f>
        <v>358</v>
      </c>
      <c r="D14" s="44">
        <f t="shared" si="0"/>
        <v>723</v>
      </c>
      <c r="E14" s="44">
        <f t="shared" si="0"/>
        <v>1076</v>
      </c>
      <c r="F14" s="44">
        <f t="shared" si="0"/>
        <v>3406</v>
      </c>
      <c r="G14" s="44">
        <f t="shared" si="0"/>
        <v>2766</v>
      </c>
      <c r="H14" s="44">
        <f t="shared" si="0"/>
        <v>2890</v>
      </c>
      <c r="I14" s="44">
        <f t="shared" si="0"/>
        <v>596</v>
      </c>
    </row>
    <row r="16" spans="1:9">
      <c r="D16" s="39" t="s">
        <v>61</v>
      </c>
    </row>
    <row r="33" spans="1:9">
      <c r="B33" s="39"/>
      <c r="D33" s="39"/>
      <c r="E33" s="39"/>
      <c r="F33" s="39"/>
      <c r="G33" s="39"/>
    </row>
    <row r="34" spans="1:9">
      <c r="E34" s="39"/>
      <c r="G34" s="42"/>
    </row>
    <row r="35" spans="1:9">
      <c r="A35" s="46"/>
      <c r="B35" s="47"/>
      <c r="C35" s="47"/>
      <c r="D35" s="47"/>
      <c r="E35" s="39"/>
      <c r="F35" s="39"/>
      <c r="G35" s="39"/>
      <c r="H35" s="39"/>
      <c r="I35" s="39"/>
    </row>
    <row r="36" spans="1:9">
      <c r="A36" s="46"/>
      <c r="B36" s="46"/>
      <c r="C36" s="48"/>
      <c r="D36" s="46"/>
      <c r="G36" s="39"/>
      <c r="H36" s="42"/>
    </row>
    <row r="37" spans="1:9">
      <c r="A37" s="46"/>
      <c r="B37" s="49"/>
      <c r="C37" s="48"/>
      <c r="D37" s="46"/>
      <c r="G37"/>
      <c r="H37" s="42"/>
    </row>
    <row r="38" spans="1:9">
      <c r="A38" s="46"/>
      <c r="B38" s="46"/>
      <c r="C38" s="48"/>
      <c r="D38" s="46"/>
      <c r="G38" s="42"/>
      <c r="H38" s="42"/>
    </row>
    <row r="39" spans="1:9">
      <c r="A39" s="46"/>
      <c r="B39" s="49"/>
      <c r="C39" s="48"/>
      <c r="D39" s="46"/>
      <c r="G39" s="42"/>
      <c r="H39" s="42"/>
    </row>
    <row r="40" spans="1:9">
      <c r="A40" s="46"/>
      <c r="B40" s="49"/>
      <c r="C40" s="48"/>
      <c r="D40" s="46"/>
      <c r="G40" s="42"/>
      <c r="H40" s="42"/>
    </row>
    <row r="41" spans="1:9">
      <c r="A41" s="46"/>
      <c r="B41" s="49"/>
      <c r="C41" s="48"/>
      <c r="D41" s="46"/>
      <c r="G41" s="42"/>
      <c r="H41" s="42"/>
    </row>
    <row r="42" spans="1:9">
      <c r="A42" s="46"/>
      <c r="B42" s="49"/>
      <c r="C42" s="48"/>
      <c r="D42" s="46"/>
      <c r="G42" s="42"/>
      <c r="H42" s="42"/>
    </row>
    <row r="43" spans="1:9">
      <c r="A43" s="46"/>
      <c r="B43" s="46"/>
      <c r="C43" s="48"/>
      <c r="D43" s="46"/>
      <c r="G43" s="42"/>
      <c r="H43" s="42"/>
    </row>
    <row r="44" spans="1:9">
      <c r="A44" s="46"/>
      <c r="B44" s="49"/>
      <c r="C44" s="48"/>
      <c r="D44" s="46"/>
      <c r="G44" s="42"/>
      <c r="H44" s="42"/>
    </row>
    <row r="45" spans="1:9">
      <c r="A45" s="46"/>
      <c r="B45" s="46"/>
      <c r="C45" s="48"/>
      <c r="D45" s="46"/>
      <c r="G45" s="42"/>
      <c r="H45" s="42"/>
    </row>
    <row r="46" spans="1:9">
      <c r="A46" s="46"/>
      <c r="B46" s="49"/>
      <c r="C46" s="48"/>
      <c r="D46" s="46"/>
      <c r="G46" s="42"/>
      <c r="H46" s="42"/>
    </row>
    <row r="47" spans="1:9">
      <c r="A47" s="46"/>
      <c r="B47" s="49"/>
      <c r="C47" s="48"/>
      <c r="D47" s="46"/>
      <c r="G47" s="42"/>
      <c r="H47" s="42"/>
    </row>
    <row r="48" spans="1:9">
      <c r="A48" s="46"/>
      <c r="B48" s="49"/>
      <c r="C48" s="48"/>
      <c r="D48" s="46"/>
      <c r="G48" s="42"/>
      <c r="H48" s="42"/>
    </row>
    <row r="49" spans="1:9">
      <c r="A49" s="46"/>
      <c r="B49" s="46"/>
      <c r="C49" s="46"/>
      <c r="D49" s="46"/>
      <c r="G49" s="42"/>
      <c r="H49" s="42"/>
    </row>
    <row r="50" spans="1:9">
      <c r="B50" s="49"/>
      <c r="C50" s="48"/>
      <c r="G50" s="42"/>
      <c r="H50" s="42"/>
    </row>
    <row r="51" spans="1:9">
      <c r="C51" s="45"/>
      <c r="G51" s="42"/>
      <c r="H51" s="50"/>
      <c r="I51" s="50"/>
    </row>
  </sheetData>
  <pageMargins left="0.75000000000000011" right="0.75000000000000011" top="0.80999999999999994" bottom="0.21629921259842519" header="0.5" footer="0.5"/>
  <pageSetup paperSize="9" orientation="portrait" horizontalDpi="4294967292" verticalDpi="4294967292"/>
  <headerFooter>
    <oddHeader>&amp;C&amp;12&amp;K000000Community Foodbank Skye and Lochalsh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Accounts</vt:lpstr>
      <vt:lpstr>IncExp</vt:lpstr>
      <vt:lpstr>Totals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 Dunan</dc:creator>
  <cp:lastModifiedBy>Gael Dunan</cp:lastModifiedBy>
  <cp:lastPrinted>2023-05-19T14:35:12Z</cp:lastPrinted>
  <dcterms:created xsi:type="dcterms:W3CDTF">2023-05-19T10:44:00Z</dcterms:created>
  <dcterms:modified xsi:type="dcterms:W3CDTF">2023-05-22T16:44:52Z</dcterms:modified>
</cp:coreProperties>
</file>